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lo\Desktop\NIIF\Hasta cuando aplicar el decreto 2649 y 2650\"/>
    </mc:Choice>
  </mc:AlternateContent>
  <bookViews>
    <workbookView xWindow="0" yWindow="0" windowWidth="15360" windowHeight="9228"/>
  </bookViews>
  <sheets>
    <sheet name="Hoja1" sheetId="1" r:id="rId1"/>
  </sheets>
  <definedNames>
    <definedName name="costxUnid">Hoja1!$E$12</definedName>
    <definedName name="ctaxcobrar">Hoja1!$E$9</definedName>
    <definedName name="tasa">Hoja1!$E$11</definedName>
    <definedName name="time">Hoja1!$E$10</definedName>
    <definedName name="unis">Hoja1!$E$6</definedName>
    <definedName name="vrUni">Hoja1!$E$7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H9" i="1"/>
  <c r="AB20" i="1" l="1"/>
  <c r="E12" i="1"/>
  <c r="Y23" i="1" s="1"/>
  <c r="AB24" i="1" s="1"/>
  <c r="G1" i="1"/>
  <c r="E8" i="1"/>
  <c r="I23" i="1" l="1"/>
  <c r="L24" i="1" s="1"/>
  <c r="AB21" i="1"/>
  <c r="Y22" i="1" s="1"/>
  <c r="D31" i="1"/>
  <c r="E11" i="1"/>
  <c r="L20" i="1"/>
  <c r="I22" i="1" s="1"/>
  <c r="J26" i="1" l="1"/>
  <c r="H31" i="1"/>
  <c r="K31" i="1" l="1"/>
  <c r="D32" i="1" s="1"/>
  <c r="L37" i="1"/>
  <c r="H32" i="1"/>
  <c r="K32" i="1" l="1"/>
  <c r="L44" i="1"/>
  <c r="I39" i="1"/>
  <c r="I46" i="1" l="1"/>
</calcChain>
</file>

<file path=xl/sharedStrings.xml><?xml version="1.0" encoding="utf-8"?>
<sst xmlns="http://schemas.openxmlformats.org/spreadsheetml/2006/main" count="66" uniqueCount="29">
  <si>
    <t>cuenta por cobrar</t>
  </si>
  <si>
    <t>Plazo</t>
  </si>
  <si>
    <t>cuenta</t>
  </si>
  <si>
    <t>nombre</t>
  </si>
  <si>
    <t>DB</t>
  </si>
  <si>
    <t>CR</t>
  </si>
  <si>
    <t>Unidades</t>
  </si>
  <si>
    <t>Valor Unitario</t>
  </si>
  <si>
    <t>Ingreso</t>
  </si>
  <si>
    <t>Venta de Mercancia</t>
  </si>
  <si>
    <t>pasivo</t>
  </si>
  <si>
    <t>IVA</t>
  </si>
  <si>
    <t>activo</t>
  </si>
  <si>
    <t>Cta x cobrar</t>
  </si>
  <si>
    <t>CONTABILIZACIÓN INICIAL</t>
  </si>
  <si>
    <t>Diferencia en IVA</t>
  </si>
  <si>
    <t>tasa</t>
  </si>
  <si>
    <t>TABLA DE AMORTIZACIÓN</t>
  </si>
  <si>
    <t>periodo</t>
  </si>
  <si>
    <t>Saldo cta x cobrar</t>
  </si>
  <si>
    <t>Intereses</t>
  </si>
  <si>
    <t>Nuevo saldo</t>
  </si>
  <si>
    <t>Costo x unidad</t>
  </si>
  <si>
    <t>costo</t>
  </si>
  <si>
    <t>CONTABILIZACIÓN SEGUNDO AÑO</t>
  </si>
  <si>
    <t>CONTABILIZACIÓN PRIMER AÑO</t>
  </si>
  <si>
    <t>CONTABILIZACIÓN SEGÚN NORMATIVIDAD LOCAL</t>
  </si>
  <si>
    <r>
      <rPr>
        <b/>
        <sz val="11"/>
        <color rgb="FFFF0000"/>
        <rFont val="Calibri"/>
        <family val="2"/>
        <scheme val="minor"/>
      </rPr>
      <t>SUPUESTO</t>
    </r>
    <r>
      <rPr>
        <sz val="11"/>
        <color theme="1"/>
        <rFont val="Calibri"/>
        <family val="2"/>
        <scheme val="minor"/>
      </rPr>
      <t xml:space="preserve"> DE CONTABILIZACIÓN SEGÚN NIIF</t>
    </r>
  </si>
  <si>
    <t>Valor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</si>
</sst>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0\ &quot;años&quot;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8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</xdr:colOff>
      <xdr:row>2</xdr:row>
      <xdr:rowOff>69545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2580" cy="435305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18</xdr:row>
      <xdr:rowOff>160020</xdr:rowOff>
    </xdr:from>
    <xdr:to>
      <xdr:col>30</xdr:col>
      <xdr:colOff>15240</xdr:colOff>
      <xdr:row>20</xdr:row>
      <xdr:rowOff>15240</xdr:rowOff>
    </xdr:to>
    <xdr:sp macro="" textlink="">
      <xdr:nvSpPr>
        <xdr:cNvPr id="3" name="Rectángulo redondeado 2"/>
        <xdr:cNvSpPr/>
      </xdr:nvSpPr>
      <xdr:spPr>
        <a:xfrm>
          <a:off x="8176260" y="3482340"/>
          <a:ext cx="906780" cy="220980"/>
        </a:xfrm>
        <a:prstGeom prst="round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236220</xdr:colOff>
      <xdr:row>20</xdr:row>
      <xdr:rowOff>7620</xdr:rowOff>
    </xdr:from>
    <xdr:to>
      <xdr:col>27</xdr:col>
      <xdr:colOff>129540</xdr:colOff>
      <xdr:row>26</xdr:row>
      <xdr:rowOff>114300</xdr:rowOff>
    </xdr:to>
    <xdr:cxnSp macro="">
      <xdr:nvCxnSpPr>
        <xdr:cNvPr id="5" name="Conector recto de flecha 4"/>
        <xdr:cNvCxnSpPr/>
      </xdr:nvCxnSpPr>
      <xdr:spPr>
        <a:xfrm flipH="1">
          <a:off x="7818120" y="3695700"/>
          <a:ext cx="487680" cy="120396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259080</xdr:colOff>
      <xdr:row>26</xdr:row>
      <xdr:rowOff>121920</xdr:rowOff>
    </xdr:from>
    <xdr:to>
      <xdr:col>28</xdr:col>
      <xdr:colOff>137160</xdr:colOff>
      <xdr:row>31</xdr:row>
      <xdr:rowOff>106680</xdr:rowOff>
    </xdr:to>
    <xdr:sp macro="" textlink="">
      <xdr:nvSpPr>
        <xdr:cNvPr id="6" name="Rectángulo redondeado 5"/>
        <xdr:cNvSpPr/>
      </xdr:nvSpPr>
      <xdr:spPr>
        <a:xfrm>
          <a:off x="6652260" y="4907280"/>
          <a:ext cx="1958340" cy="8991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Base que debemos tomar</a:t>
          </a:r>
          <a:r>
            <a:rPr lang="es-ES" sz="1100" baseline="0"/>
            <a:t> para efectos de Impuestos. DEBEMOS DECLARAR BAJO ESTA BASE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showGridLines="0" showRowColHeaders="0" tabSelected="1" workbookViewId="0">
      <selection activeCell="L20" sqref="L20:N20"/>
    </sheetView>
  </sheetViews>
  <sheetFormatPr baseColWidth="10" defaultColWidth="4.33203125" defaultRowHeight="14.4" x14ac:dyDescent="0.3"/>
  <cols>
    <col min="5" max="5" width="4.44140625" customWidth="1"/>
    <col min="8" max="8" width="9.5546875" bestFit="1" customWidth="1"/>
    <col min="19" max="19" width="6.44140625" customWidth="1"/>
  </cols>
  <sheetData>
    <row r="1" spans="1:30" x14ac:dyDescent="0.3">
      <c r="G1" s="42" t="str">
        <f>"Una empresa vende "&amp;unis&amp;" Unidades con valor unitario de "&amp;TEXT(vrUni, "$#.000")&amp;" Cada una."&amp; CHAR(10)&amp;" Contabilizar por 2649 y por NIIF teniendo en cuenta que la empresa usualmente no vende a un plazo mayor de 90 días pero que a este cliente le dio un plazo de " &amp;time&amp;" años al cabo de los cuales cobrará un total de " &amp; TEXT(ctaxcobrar, "$#.000")</f>
        <v>Una empresa vende 10 Unidades con valor unitario de $765.000 Cada una.
 Contabilizar por 2649 y por NIIF teniendo en cuenta que la empresa usualmente no vende a un plazo mayor de 90 días pero que a este cliente le dio un plazo de 2 años al cabo de los cuales cobrará un total de $10.000.000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0" x14ac:dyDescent="0.3"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30" x14ac:dyDescent="0.3"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30" x14ac:dyDescent="0.3"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30" ht="15" thickBot="1" x14ac:dyDescent="0.35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30" x14ac:dyDescent="0.3">
      <c r="A6" s="15" t="s">
        <v>6</v>
      </c>
      <c r="B6" s="16"/>
      <c r="C6" s="16"/>
      <c r="D6" s="16"/>
      <c r="E6" s="16">
        <v>10</v>
      </c>
      <c r="F6" s="16"/>
      <c r="G6" s="35"/>
      <c r="H6" s="1"/>
      <c r="I6" s="1"/>
      <c r="J6" s="45"/>
      <c r="K6" s="45"/>
      <c r="L6" s="1"/>
      <c r="M6" s="1"/>
      <c r="N6" s="1"/>
      <c r="O6" s="1"/>
      <c r="P6" s="1"/>
      <c r="Q6" s="1"/>
      <c r="R6" s="1"/>
      <c r="S6" s="1"/>
      <c r="T6" s="1"/>
    </row>
    <row r="7" spans="1:30" x14ac:dyDescent="0.3">
      <c r="A7" s="17" t="s">
        <v>7</v>
      </c>
      <c r="B7" s="18"/>
      <c r="C7" s="18"/>
      <c r="D7" s="18"/>
      <c r="E7" s="20">
        <v>765000</v>
      </c>
      <c r="F7" s="20"/>
      <c r="G7" s="3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30" x14ac:dyDescent="0.3">
      <c r="A8" s="17" t="s">
        <v>28</v>
      </c>
      <c r="B8" s="18"/>
      <c r="C8" s="18"/>
      <c r="D8" s="18"/>
      <c r="E8" s="20">
        <f>+vrUni*unis</f>
        <v>7650000</v>
      </c>
      <c r="F8" s="20"/>
      <c r="G8" s="3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30" x14ac:dyDescent="0.3">
      <c r="A9" s="17" t="s">
        <v>0</v>
      </c>
      <c r="B9" s="18"/>
      <c r="C9" s="18"/>
      <c r="D9" s="18"/>
      <c r="E9" s="20">
        <v>10000000</v>
      </c>
      <c r="F9" s="20"/>
      <c r="G9" s="36"/>
      <c r="H9" s="46">
        <f>+ctaxcobrar-E8</f>
        <v>2350000</v>
      </c>
    </row>
    <row r="10" spans="1:30" x14ac:dyDescent="0.3">
      <c r="A10" s="17" t="s">
        <v>1</v>
      </c>
      <c r="B10" s="18"/>
      <c r="C10" s="18"/>
      <c r="D10" s="18"/>
      <c r="E10" s="43">
        <v>2</v>
      </c>
      <c r="F10" s="43"/>
      <c r="G10" s="44"/>
    </row>
    <row r="11" spans="1:30" x14ac:dyDescent="0.3">
      <c r="A11" s="17" t="s">
        <v>16</v>
      </c>
      <c r="B11" s="18"/>
      <c r="C11" s="18"/>
      <c r="D11" s="18"/>
      <c r="E11" s="32">
        <f>RATE(2,0,-E8,ctaxcobrar)</f>
        <v>0.14332390095005887</v>
      </c>
      <c r="F11" s="32"/>
      <c r="G11" s="33"/>
    </row>
    <row r="12" spans="1:30" ht="15" thickBot="1" x14ac:dyDescent="0.35">
      <c r="A12" s="40" t="s">
        <v>22</v>
      </c>
      <c r="B12" s="41"/>
      <c r="C12" s="41"/>
      <c r="D12" s="41"/>
      <c r="E12" s="38">
        <f>+vrUni*0.6</f>
        <v>459000</v>
      </c>
      <c r="F12" s="38"/>
      <c r="G12" s="39"/>
    </row>
    <row r="13" spans="1:30" ht="15" thickBot="1" x14ac:dyDescent="0.35">
      <c r="E13" s="4"/>
      <c r="F13" s="4"/>
      <c r="G13" s="4"/>
    </row>
    <row r="14" spans="1:30" x14ac:dyDescent="0.3">
      <c r="A14" s="8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7"/>
      <c r="P14" s="7"/>
      <c r="Q14" s="8" t="s">
        <v>26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0"/>
    </row>
    <row r="15" spans="1:30" ht="15" thickBot="1" x14ac:dyDescent="0.3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7"/>
      <c r="P15" s="7"/>
      <c r="Q15" s="11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3"/>
    </row>
    <row r="16" spans="1:30" x14ac:dyDescent="0.3">
      <c r="E16" s="4"/>
      <c r="F16" s="4"/>
      <c r="G16" s="4"/>
    </row>
    <row r="17" spans="1:30" x14ac:dyDescent="0.3">
      <c r="E17" s="3"/>
      <c r="F17" s="3"/>
      <c r="G17" s="37" t="s">
        <v>14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30" x14ac:dyDescent="0.3">
      <c r="S18" s="2"/>
    </row>
    <row r="19" spans="1:30" x14ac:dyDescent="0.3">
      <c r="A19" s="21" t="s">
        <v>2</v>
      </c>
      <c r="B19" s="21"/>
      <c r="C19" s="21"/>
      <c r="D19" s="22" t="s">
        <v>3</v>
      </c>
      <c r="E19" s="22"/>
      <c r="F19" s="22"/>
      <c r="G19" s="22"/>
      <c r="H19" s="22"/>
      <c r="I19" s="22" t="s">
        <v>4</v>
      </c>
      <c r="J19" s="22"/>
      <c r="K19" s="22"/>
      <c r="L19" s="22" t="s">
        <v>5</v>
      </c>
      <c r="M19" s="22"/>
      <c r="N19" s="22"/>
      <c r="Q19" s="21" t="s">
        <v>2</v>
      </c>
      <c r="R19" s="21"/>
      <c r="S19" s="21"/>
      <c r="T19" s="22" t="s">
        <v>3</v>
      </c>
      <c r="U19" s="22"/>
      <c r="V19" s="22"/>
      <c r="W19" s="22"/>
      <c r="X19" s="22"/>
      <c r="Y19" s="22" t="s">
        <v>4</v>
      </c>
      <c r="Z19" s="22"/>
      <c r="AA19" s="22"/>
      <c r="AB19" s="22" t="s">
        <v>5</v>
      </c>
      <c r="AC19" s="22"/>
      <c r="AD19" s="22"/>
    </row>
    <row r="20" spans="1:30" x14ac:dyDescent="0.3">
      <c r="A20" s="19" t="s">
        <v>8</v>
      </c>
      <c r="B20" s="19"/>
      <c r="C20" s="19"/>
      <c r="D20" s="18" t="s">
        <v>9</v>
      </c>
      <c r="E20" s="18"/>
      <c r="F20" s="18"/>
      <c r="G20" s="18"/>
      <c r="H20" s="18"/>
      <c r="I20" s="18"/>
      <c r="J20" s="18"/>
      <c r="K20" s="18"/>
      <c r="L20" s="20">
        <f>+E8</f>
        <v>7650000</v>
      </c>
      <c r="M20" s="18"/>
      <c r="N20" s="18"/>
      <c r="Q20" s="19" t="s">
        <v>8</v>
      </c>
      <c r="R20" s="19"/>
      <c r="S20" s="19"/>
      <c r="T20" s="18" t="s">
        <v>9</v>
      </c>
      <c r="U20" s="18"/>
      <c r="V20" s="18"/>
      <c r="W20" s="18"/>
      <c r="X20" s="18"/>
      <c r="Y20" s="18"/>
      <c r="Z20" s="18"/>
      <c r="AA20" s="18"/>
      <c r="AB20" s="20">
        <f>+ctaxcobrar</f>
        <v>10000000</v>
      </c>
      <c r="AC20" s="18"/>
      <c r="AD20" s="18"/>
    </row>
    <row r="21" spans="1:30" x14ac:dyDescent="0.3">
      <c r="A21" s="19" t="s">
        <v>10</v>
      </c>
      <c r="B21" s="19"/>
      <c r="C21" s="19"/>
      <c r="D21" s="18" t="s">
        <v>11</v>
      </c>
      <c r="E21" s="18"/>
      <c r="F21" s="18"/>
      <c r="G21" s="18"/>
      <c r="H21" s="18"/>
      <c r="I21" s="18"/>
      <c r="J21" s="18"/>
      <c r="K21" s="18"/>
      <c r="L21" s="20">
        <f>+AB21</f>
        <v>1600000</v>
      </c>
      <c r="M21" s="18"/>
      <c r="N21" s="18"/>
      <c r="Q21" s="19" t="s">
        <v>10</v>
      </c>
      <c r="R21" s="19"/>
      <c r="S21" s="19"/>
      <c r="T21" s="18" t="s">
        <v>11</v>
      </c>
      <c r="U21" s="18"/>
      <c r="V21" s="18"/>
      <c r="W21" s="18"/>
      <c r="X21" s="18"/>
      <c r="Y21" s="18"/>
      <c r="Z21" s="18"/>
      <c r="AA21" s="18"/>
      <c r="AB21" s="20">
        <f>+AB20*16/100</f>
        <v>1600000</v>
      </c>
      <c r="AC21" s="18"/>
      <c r="AD21" s="18"/>
    </row>
    <row r="22" spans="1:30" x14ac:dyDescent="0.3">
      <c r="A22" s="19" t="s">
        <v>12</v>
      </c>
      <c r="B22" s="19"/>
      <c r="C22" s="19"/>
      <c r="D22" s="18" t="s">
        <v>13</v>
      </c>
      <c r="E22" s="18"/>
      <c r="F22" s="18"/>
      <c r="G22" s="18"/>
      <c r="H22" s="18"/>
      <c r="I22" s="20">
        <f>+L20+L21</f>
        <v>9250000</v>
      </c>
      <c r="J22" s="18"/>
      <c r="K22" s="18"/>
      <c r="L22" s="18"/>
      <c r="M22" s="18"/>
      <c r="N22" s="18"/>
      <c r="Q22" s="19" t="s">
        <v>12</v>
      </c>
      <c r="R22" s="19"/>
      <c r="S22" s="19"/>
      <c r="T22" s="18" t="s">
        <v>13</v>
      </c>
      <c r="U22" s="18"/>
      <c r="V22" s="18"/>
      <c r="W22" s="18"/>
      <c r="X22" s="18"/>
      <c r="Y22" s="20">
        <f>+AB20+AB21</f>
        <v>11600000</v>
      </c>
      <c r="Z22" s="18"/>
      <c r="AA22" s="18"/>
      <c r="AB22" s="18"/>
      <c r="AC22" s="18"/>
      <c r="AD22" s="18"/>
    </row>
    <row r="23" spans="1:30" x14ac:dyDescent="0.3">
      <c r="A23" s="23" t="s">
        <v>23</v>
      </c>
      <c r="B23" s="23"/>
      <c r="C23" s="23"/>
      <c r="D23" s="24" t="s">
        <v>9</v>
      </c>
      <c r="E23" s="24"/>
      <c r="F23" s="24"/>
      <c r="G23" s="24"/>
      <c r="H23" s="24"/>
      <c r="I23" s="24">
        <f>costxUnid*unis</f>
        <v>4590000</v>
      </c>
      <c r="J23" s="24"/>
      <c r="K23" s="24"/>
      <c r="L23" s="24"/>
      <c r="M23" s="24"/>
      <c r="N23" s="24"/>
      <c r="Q23" s="23" t="s">
        <v>23</v>
      </c>
      <c r="R23" s="23"/>
      <c r="S23" s="23"/>
      <c r="T23" s="24" t="s">
        <v>9</v>
      </c>
      <c r="U23" s="24"/>
      <c r="V23" s="24"/>
      <c r="W23" s="24"/>
      <c r="X23" s="24"/>
      <c r="Y23" s="24">
        <f>costxUnid*unis</f>
        <v>4590000</v>
      </c>
      <c r="Z23" s="24"/>
      <c r="AA23" s="24"/>
      <c r="AB23" s="24"/>
      <c r="AC23" s="24"/>
      <c r="AD23" s="24"/>
    </row>
    <row r="24" spans="1:30" x14ac:dyDescent="0.3">
      <c r="A24" s="23" t="s">
        <v>12</v>
      </c>
      <c r="B24" s="23"/>
      <c r="C24" s="23"/>
      <c r="D24" s="24" t="s">
        <v>9</v>
      </c>
      <c r="E24" s="24"/>
      <c r="F24" s="24"/>
      <c r="G24" s="24"/>
      <c r="H24" s="24"/>
      <c r="I24" s="25"/>
      <c r="J24" s="24"/>
      <c r="K24" s="24"/>
      <c r="L24" s="24">
        <f>+I23</f>
        <v>4590000</v>
      </c>
      <c r="M24" s="24"/>
      <c r="N24" s="24"/>
      <c r="Q24" s="23" t="s">
        <v>12</v>
      </c>
      <c r="R24" s="23"/>
      <c r="S24" s="23"/>
      <c r="T24" s="24" t="s">
        <v>9</v>
      </c>
      <c r="U24" s="24"/>
      <c r="V24" s="24"/>
      <c r="W24" s="24"/>
      <c r="X24" s="24"/>
      <c r="Y24" s="25"/>
      <c r="Z24" s="24"/>
      <c r="AA24" s="24"/>
      <c r="AB24" s="24">
        <f>+Y23</f>
        <v>4590000</v>
      </c>
      <c r="AC24" s="24"/>
      <c r="AD24" s="24"/>
    </row>
    <row r="26" spans="1:30" x14ac:dyDescent="0.3">
      <c r="D26" s="28" t="s">
        <v>15</v>
      </c>
      <c r="E26" s="28"/>
      <c r="F26" s="28"/>
      <c r="G26" s="28"/>
      <c r="H26" s="28"/>
      <c r="I26" s="28"/>
      <c r="J26" s="29">
        <f>+AB21-L21</f>
        <v>0</v>
      </c>
      <c r="K26" s="30"/>
      <c r="L26" s="30"/>
      <c r="M26" s="30"/>
      <c r="N26" s="31"/>
    </row>
    <row r="28" spans="1:30" x14ac:dyDescent="0.3">
      <c r="A28" s="34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30" spans="1:30" x14ac:dyDescent="0.3">
      <c r="A30" s="28" t="s">
        <v>18</v>
      </c>
      <c r="B30" s="28"/>
      <c r="C30" s="28"/>
      <c r="D30" s="28" t="s">
        <v>19</v>
      </c>
      <c r="E30" s="28"/>
      <c r="F30" s="28"/>
      <c r="G30" s="28"/>
      <c r="H30" s="28" t="s">
        <v>20</v>
      </c>
      <c r="I30" s="28"/>
      <c r="J30" s="28"/>
      <c r="K30" s="28" t="s">
        <v>21</v>
      </c>
      <c r="L30" s="28"/>
      <c r="M30" s="28"/>
      <c r="N30" s="28"/>
    </row>
    <row r="31" spans="1:30" x14ac:dyDescent="0.3">
      <c r="A31" s="18">
        <v>1</v>
      </c>
      <c r="B31" s="18"/>
      <c r="C31" s="18"/>
      <c r="D31" s="20">
        <f>+E8</f>
        <v>7650000</v>
      </c>
      <c r="E31" s="18"/>
      <c r="F31" s="18"/>
      <c r="G31" s="18"/>
      <c r="H31" s="26">
        <f>+D31*tasa</f>
        <v>1096427.8422679503</v>
      </c>
      <c r="I31" s="26"/>
      <c r="J31" s="26"/>
      <c r="K31" s="20">
        <f>+D31+H31</f>
        <v>8746427.842267951</v>
      </c>
      <c r="L31" s="20"/>
      <c r="M31" s="20"/>
      <c r="N31" s="20"/>
    </row>
    <row r="32" spans="1:30" x14ac:dyDescent="0.3">
      <c r="A32" s="18">
        <v>2</v>
      </c>
      <c r="B32" s="18"/>
      <c r="C32" s="18"/>
      <c r="D32" s="20">
        <f>+K31</f>
        <v>8746427.842267951</v>
      </c>
      <c r="E32" s="18"/>
      <c r="F32" s="18"/>
      <c r="G32" s="18"/>
      <c r="H32" s="26">
        <f>+D32*tasa</f>
        <v>1253572.157732049</v>
      </c>
      <c r="I32" s="27"/>
      <c r="J32" s="27"/>
      <c r="K32" s="20">
        <f>+D32+H32</f>
        <v>10000000</v>
      </c>
      <c r="L32" s="18"/>
      <c r="M32" s="18"/>
      <c r="N32" s="18"/>
    </row>
    <row r="33" spans="1:14" x14ac:dyDescent="0.3">
      <c r="A33" s="1"/>
      <c r="B33" s="1"/>
      <c r="C33" s="1"/>
      <c r="D33" s="4"/>
      <c r="E33" s="1"/>
      <c r="F33" s="1"/>
      <c r="G33" s="1"/>
      <c r="H33" s="5"/>
      <c r="I33" s="6"/>
      <c r="J33" s="6"/>
      <c r="K33" s="4"/>
      <c r="L33" s="1"/>
      <c r="M33" s="1"/>
      <c r="N33" s="1"/>
    </row>
    <row r="34" spans="1:14" x14ac:dyDescent="0.3">
      <c r="A34" s="14" t="s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6" spans="1:14" x14ac:dyDescent="0.3">
      <c r="A36" s="21" t="s">
        <v>2</v>
      </c>
      <c r="B36" s="21"/>
      <c r="C36" s="21"/>
      <c r="D36" s="22" t="s">
        <v>3</v>
      </c>
      <c r="E36" s="22"/>
      <c r="F36" s="22"/>
      <c r="G36" s="22"/>
      <c r="H36" s="22"/>
      <c r="I36" s="22" t="s">
        <v>4</v>
      </c>
      <c r="J36" s="22"/>
      <c r="K36" s="22"/>
      <c r="L36" s="22" t="s">
        <v>5</v>
      </c>
      <c r="M36" s="22"/>
      <c r="N36" s="22"/>
    </row>
    <row r="37" spans="1:14" x14ac:dyDescent="0.3">
      <c r="A37" s="19" t="s">
        <v>8</v>
      </c>
      <c r="B37" s="19"/>
      <c r="C37" s="19"/>
      <c r="D37" s="18" t="s">
        <v>20</v>
      </c>
      <c r="E37" s="18"/>
      <c r="F37" s="18"/>
      <c r="G37" s="18"/>
      <c r="H37" s="18"/>
      <c r="I37" s="18"/>
      <c r="J37" s="18"/>
      <c r="K37" s="18"/>
      <c r="L37" s="20">
        <f>+H31</f>
        <v>1096427.8422679503</v>
      </c>
      <c r="M37" s="18"/>
      <c r="N37" s="18"/>
    </row>
    <row r="38" spans="1:14" x14ac:dyDescent="0.3">
      <c r="A38" s="19" t="s">
        <v>10</v>
      </c>
      <c r="B38" s="19"/>
      <c r="C38" s="19"/>
      <c r="D38" s="18" t="s">
        <v>11</v>
      </c>
      <c r="E38" s="18"/>
      <c r="F38" s="18"/>
      <c r="G38" s="18"/>
      <c r="H38" s="18"/>
      <c r="I38" s="18"/>
      <c r="J38" s="18"/>
      <c r="K38" s="18"/>
      <c r="L38" s="20"/>
      <c r="M38" s="18"/>
      <c r="N38" s="18"/>
    </row>
    <row r="39" spans="1:14" x14ac:dyDescent="0.3">
      <c r="A39" s="19" t="s">
        <v>12</v>
      </c>
      <c r="B39" s="19"/>
      <c r="C39" s="19"/>
      <c r="D39" s="18" t="s">
        <v>13</v>
      </c>
      <c r="E39" s="18"/>
      <c r="F39" s="18"/>
      <c r="G39" s="18"/>
      <c r="H39" s="18"/>
      <c r="I39" s="20">
        <f>+L37+L38</f>
        <v>1096427.8422679503</v>
      </c>
      <c r="J39" s="18"/>
      <c r="K39" s="18"/>
      <c r="L39" s="18"/>
      <c r="M39" s="18"/>
      <c r="N39" s="18"/>
    </row>
    <row r="41" spans="1:14" x14ac:dyDescent="0.3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3" spans="1:14" x14ac:dyDescent="0.3">
      <c r="A43" s="21" t="s">
        <v>2</v>
      </c>
      <c r="B43" s="21"/>
      <c r="C43" s="21"/>
      <c r="D43" s="22" t="s">
        <v>3</v>
      </c>
      <c r="E43" s="22"/>
      <c r="F43" s="22"/>
      <c r="G43" s="22"/>
      <c r="H43" s="22"/>
      <c r="I43" s="22" t="s">
        <v>4</v>
      </c>
      <c r="J43" s="22"/>
      <c r="K43" s="22"/>
      <c r="L43" s="22" t="s">
        <v>5</v>
      </c>
      <c r="M43" s="22"/>
      <c r="N43" s="22"/>
    </row>
    <row r="44" spans="1:14" x14ac:dyDescent="0.3">
      <c r="A44" s="19" t="s">
        <v>8</v>
      </c>
      <c r="B44" s="19"/>
      <c r="C44" s="19"/>
      <c r="D44" s="18" t="s">
        <v>20</v>
      </c>
      <c r="E44" s="18"/>
      <c r="F44" s="18"/>
      <c r="G44" s="18"/>
      <c r="H44" s="18"/>
      <c r="I44" s="18"/>
      <c r="J44" s="18"/>
      <c r="K44" s="18"/>
      <c r="L44" s="20">
        <f>+H32</f>
        <v>1253572.157732049</v>
      </c>
      <c r="M44" s="18"/>
      <c r="N44" s="18"/>
    </row>
    <row r="45" spans="1:14" x14ac:dyDescent="0.3">
      <c r="A45" s="19" t="s">
        <v>10</v>
      </c>
      <c r="B45" s="19"/>
      <c r="C45" s="19"/>
      <c r="D45" s="18" t="s">
        <v>11</v>
      </c>
      <c r="E45" s="18"/>
      <c r="F45" s="18"/>
      <c r="G45" s="18"/>
      <c r="H45" s="18"/>
      <c r="I45" s="18"/>
      <c r="J45" s="18"/>
      <c r="K45" s="18"/>
      <c r="L45" s="20"/>
      <c r="M45" s="18"/>
      <c r="N45" s="18"/>
    </row>
    <row r="46" spans="1:14" x14ac:dyDescent="0.3">
      <c r="A46" s="19" t="s">
        <v>12</v>
      </c>
      <c r="B46" s="19"/>
      <c r="C46" s="19"/>
      <c r="D46" s="18" t="s">
        <v>13</v>
      </c>
      <c r="E46" s="18"/>
      <c r="F46" s="18"/>
      <c r="G46" s="18"/>
      <c r="H46" s="18"/>
      <c r="I46" s="20">
        <f>+L44+L45</f>
        <v>1253572.157732049</v>
      </c>
      <c r="J46" s="18"/>
      <c r="K46" s="18"/>
      <c r="L46" s="18"/>
      <c r="M46" s="18"/>
      <c r="N46" s="18"/>
    </row>
  </sheetData>
  <mergeCells count="116">
    <mergeCell ref="G1:T4"/>
    <mergeCell ref="E10:G10"/>
    <mergeCell ref="A19:C19"/>
    <mergeCell ref="I19:K19"/>
    <mergeCell ref="L19:N19"/>
    <mergeCell ref="J6:K6"/>
    <mergeCell ref="E6:G6"/>
    <mergeCell ref="E7:G7"/>
    <mergeCell ref="E8:G8"/>
    <mergeCell ref="D19:H19"/>
    <mergeCell ref="A20:C20"/>
    <mergeCell ref="D20:H20"/>
    <mergeCell ref="G17:W17"/>
    <mergeCell ref="E12:G12"/>
    <mergeCell ref="A12:D12"/>
    <mergeCell ref="A14:N15"/>
    <mergeCell ref="E9:G9"/>
    <mergeCell ref="Y22:AA22"/>
    <mergeCell ref="AB22:AD22"/>
    <mergeCell ref="Q21:S21"/>
    <mergeCell ref="T21:X21"/>
    <mergeCell ref="Y21:AA21"/>
    <mergeCell ref="AB21:AD21"/>
    <mergeCell ref="Y19:AA19"/>
    <mergeCell ref="AB19:AD19"/>
    <mergeCell ref="Q20:S20"/>
    <mergeCell ref="T20:X20"/>
    <mergeCell ref="Y20:AA20"/>
    <mergeCell ref="AB20:AD20"/>
    <mergeCell ref="Q19:S19"/>
    <mergeCell ref="T19:X19"/>
    <mergeCell ref="E11:G11"/>
    <mergeCell ref="A28:N28"/>
    <mergeCell ref="A30:C30"/>
    <mergeCell ref="D30:G30"/>
    <mergeCell ref="H30:J30"/>
    <mergeCell ref="K30:N30"/>
    <mergeCell ref="A23:C23"/>
    <mergeCell ref="Q22:S22"/>
    <mergeCell ref="T22:X22"/>
    <mergeCell ref="A22:C22"/>
    <mergeCell ref="D22:H22"/>
    <mergeCell ref="I22:K22"/>
    <mergeCell ref="L22:N22"/>
    <mergeCell ref="I20:K20"/>
    <mergeCell ref="L20:N20"/>
    <mergeCell ref="A21:C21"/>
    <mergeCell ref="D21:H21"/>
    <mergeCell ref="I21:K21"/>
    <mergeCell ref="L21:N21"/>
    <mergeCell ref="A31:C31"/>
    <mergeCell ref="D31:G31"/>
    <mergeCell ref="H31:J31"/>
    <mergeCell ref="K31:N31"/>
    <mergeCell ref="A32:C32"/>
    <mergeCell ref="D32:G32"/>
    <mergeCell ref="H32:J32"/>
    <mergeCell ref="K32:N32"/>
    <mergeCell ref="D26:I26"/>
    <mergeCell ref="J26:N26"/>
    <mergeCell ref="A38:C38"/>
    <mergeCell ref="D38:H38"/>
    <mergeCell ref="I38:K38"/>
    <mergeCell ref="L38:N38"/>
    <mergeCell ref="A39:C39"/>
    <mergeCell ref="D39:H39"/>
    <mergeCell ref="I39:K39"/>
    <mergeCell ref="L39:N39"/>
    <mergeCell ref="A36:C36"/>
    <mergeCell ref="D36:H36"/>
    <mergeCell ref="I36:K36"/>
    <mergeCell ref="L36:N36"/>
    <mergeCell ref="A37:C37"/>
    <mergeCell ref="D37:H37"/>
    <mergeCell ref="I37:K37"/>
    <mergeCell ref="L37:N37"/>
    <mergeCell ref="A45:C45"/>
    <mergeCell ref="D45:H45"/>
    <mergeCell ref="I45:K45"/>
    <mergeCell ref="L45:N45"/>
    <mergeCell ref="A46:C46"/>
    <mergeCell ref="D46:H46"/>
    <mergeCell ref="I46:K46"/>
    <mergeCell ref="L46:N46"/>
    <mergeCell ref="A43:C43"/>
    <mergeCell ref="D43:H43"/>
    <mergeCell ref="I43:K43"/>
    <mergeCell ref="L43:N43"/>
    <mergeCell ref="A44:C44"/>
    <mergeCell ref="D44:H44"/>
    <mergeCell ref="I44:K44"/>
    <mergeCell ref="L44:N44"/>
    <mergeCell ref="Q14:AD15"/>
    <mergeCell ref="A41:N41"/>
    <mergeCell ref="A34:N34"/>
    <mergeCell ref="A6:D6"/>
    <mergeCell ref="A7:D7"/>
    <mergeCell ref="A8:D8"/>
    <mergeCell ref="A9:D9"/>
    <mergeCell ref="A10:D10"/>
    <mergeCell ref="A11:D11"/>
    <mergeCell ref="Q23:S23"/>
    <mergeCell ref="T23:X23"/>
    <mergeCell ref="Y23:AA23"/>
    <mergeCell ref="AB23:AD23"/>
    <mergeCell ref="Q24:S24"/>
    <mergeCell ref="T24:X24"/>
    <mergeCell ref="Y24:AA24"/>
    <mergeCell ref="AB24:AD24"/>
    <mergeCell ref="D23:H23"/>
    <mergeCell ref="I23:K23"/>
    <mergeCell ref="L23:N23"/>
    <mergeCell ref="A24:C24"/>
    <mergeCell ref="D24:H24"/>
    <mergeCell ref="I24:K24"/>
    <mergeCell ref="L24:N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costxUnid</vt:lpstr>
      <vt:lpstr>ctaxcobrar</vt:lpstr>
      <vt:lpstr>tasa</vt:lpstr>
      <vt:lpstr>time</vt:lpstr>
      <vt:lpstr>unis</vt:lpstr>
      <vt:lpstr>vrUni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2015-06-03T03:18:16Z</dcterms:created>
  <dcterms:modified xsi:type="dcterms:W3CDTF">2015-06-05T04:17:02Z</dcterms:modified>
</cp:coreProperties>
</file>