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d. Calculo de provisiones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W11" i="8" l="1"/>
  <c r="Y11" i="8" s="1"/>
  <c r="X11" i="8"/>
  <c r="Z11" i="8"/>
  <c r="W12" i="8"/>
  <c r="Y12" i="8" s="1"/>
  <c r="X12" i="8"/>
  <c r="Z12" i="8"/>
  <c r="Z10" i="8" l="1"/>
  <c r="Y10" i="8"/>
  <c r="X10" i="8"/>
  <c r="W10" i="8"/>
  <c r="V11" i="8"/>
  <c r="V12" i="8"/>
  <c r="V10" i="8"/>
  <c r="E9" i="10"/>
  <c r="AA11" i="8" l="1"/>
  <c r="AA12" i="8"/>
  <c r="AA10" i="8"/>
  <c r="T11" i="8" l="1"/>
  <c r="T12" i="8"/>
  <c r="T10" i="8"/>
  <c r="S11" i="8"/>
  <c r="S12" i="8"/>
  <c r="S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<sst xmlns="http://schemas.openxmlformats.org/spreadsheetml/2006/main" count="2814" uniqueCount="1552">
  <si>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</si>
  <si>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</si>
  <si>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</si>
  <si>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</si>
  <si>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</si>
  <si>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</si>
  <si>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</si>
  <si>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</si>
  <si>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</si>
  <si>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</si>
  <si>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</si>
  <si>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</si>
  <si>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</si>
  <si>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</si>
  <si>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</si>
  <si>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</si>
  <si>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</si>
  <si>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</si>
  <si>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</si>
  <si>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</si>
  <si>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</si>
  <si>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</si>
  <si>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</si>
  <si>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</si>
  <si>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</si>
  <si>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</si>
  <si>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</si>
  <si>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</si>
  <si>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</si>
  <si>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</si>
  <si>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</si>
  <si>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</si>
  <si>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</si>
  <si>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</si>
  <si>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</si>
  <si>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</si>
  <si>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</si>
  <si>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</si>
  <si>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</si>
  <si>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</si>
  <si>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</si>
  <si>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</si>
  <si>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</si>
  <si>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</si>
  <si>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</si>
  <si>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</si>
  <si>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</si>
  <si>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</si>
  <si>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</si>
  <si>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</si>
  <si>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</si>
  <si>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</si>
  <si>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</si>
  <si>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</si>
  <si>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</si>
  <si>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</si>
  <si>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</si>
  <si>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</si>
  <si>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</si>
  <si>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</si>
  <si>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</si>
  <si>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</si>
  <si>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</si>
  <si>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</si>
  <si>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</si>
  <si>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</si>
  <si>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</si>
  <si>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</si>
  <si>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</si>
  <si>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</si>
  <si>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</si>
  <si>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</si>
  <si>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</si>
  <si>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</si>
  <si>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</si>
  <si>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</si>
  <si>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</si>
  <si>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</si>
  <si>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</si>
  <si>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</si>
  <si>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</si>
  <si>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</si>
  <si>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</si>
  <si>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</si>
  <si>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</si>
  <si>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</si>
  <si>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</si>
  <si>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</si>
  <si>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</si>
  <si>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</si>
  <si>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</si>
  <si>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</si>
  <si>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</si>
  <si>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</si>
  <si>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</si>
  <si>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</si>
  <si>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</si>
  <si>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</si>
  <si>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</si>
  <si>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</si>
  <si>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</si>
  <si>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</si>
  <si>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</si>
  <si>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</si>
  <si>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</si>
  <si>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</si>
  <si>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</si>
  <si>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</si>
  <si>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</si>
  <si>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</si>
  <si>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</si>
  <si>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</si>
  <si>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</si>
  <si>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</si>
  <si>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</si>
  <si>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</si>
  <si>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</si>
  <si>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</si>
  <si>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</si>
  <si>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</si>
  <si>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</si>
  <si>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</si>
  <si>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</si>
  <si>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</si>
  <si>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</si>
  <si>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</si>
  <si>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</si>
  <si>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</si>
  <si>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</si>
  <si>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</si>
  <si>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</si>
  <si>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</si>
  <si>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</si>
  <si>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</si>
  <si>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</si>
  <si>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</si>
  <si>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</si>
  <si>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</si>
  <si>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</si>
  <si>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</si>
  <si>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</si>
  <si>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</si>
  <si>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</si>
  <si>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</si>
  <si>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</si>
  <si>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</si>
  <si>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</si>
  <si>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</si>
  <si>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</si>
  <si>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</si>
  <si>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</si>
  <si>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</si>
  <si>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</si>
  <si>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</si>
  <si>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</si>
  <si>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</si>
  <si>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</si>
  <si>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</si>
  <si>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</si>
  <si>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</si>
  <si>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</si>
  <si>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</si>
  <si>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</si>
  <si>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</si>
  <si>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</si>
  <si>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</si>
  <si>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</si>
  <si>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</si>
  <si>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</si>
  <si>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</si>
  <si>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</si>
  <si>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</si>
  <si>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</si>
  <si>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</si>
  <si>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</si>
  <si>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</si>
  <si>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</si>
  <si>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</si>
  <si>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</si>
  <si>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</si>
  <si>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</si>
  <si>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</si>
  <si>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</si>
  <si>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</si>
  <si>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</si>
  <si>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</si>
  <si>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</si>
  <si>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</si>
  <si>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</si>
  <si>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</si>
  <si>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</si>
  <si>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</si>
  <si>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</si>
  <si>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</si>
  <si>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</si>
  <si>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</si>
  <si>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</si>
  <si>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</si>
  <si>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</si>
  <si>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</si>
  <si>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</si>
  <si>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</si>
  <si>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</si>
  <si>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</si>
  <si>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</si>
  <si>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</si>
  <si>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</si>
  <si>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</si>
  <si>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</si>
  <si>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</si>
  <si>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</si>
  <si>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</si>
  <si>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</si>
  <si>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</si>
  <si>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</si>
  <si>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</si>
  <si>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</si>
  <si>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</si>
  <si>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</si>
  <si>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</si>
  <si>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</si>
  <si>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</si>
  <si>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</si>
  <si>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</si>
  <si>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</si>
  <si>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</si>
  <si>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</si>
  <si>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</si>
  <si>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</si>
  <si>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</si>
  <si>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</si>
  <si>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</si>
  <si>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</si>
  <si>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</si>
  <si>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</si>
  <si>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</si>
  <si>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</si>
  <si>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</si>
  <si>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</si>
  <si>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</si>
  <si>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</si>
  <si>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</si>
  <si>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</si>
  <si>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</si>
  <si>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</si>
  <si>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</si>
  <si>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</si>
  <si>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</si>
  <si>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</si>
  <si>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</si>
  <si>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</si>
  <si>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</si>
  <si>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</si>
  <si>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</si>
  <si>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</si>
  <si>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</si>
  <si>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</si>
  <si>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</si>
  <si>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</si>
  <si>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</si>
  <si>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</si>
  <si>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</si>
  <si>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</si>
  <si>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</si>
  <si>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</si>
  <si>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</si>
  <si>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</si>
  <si>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</si>
  <si>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</si>
  <si>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</si>
  <si>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</si>
  <si>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</si>
  <si>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</si>
  <si>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</si>
  <si>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</si>
  <si>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</si>
  <si>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</si>
  <si>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</si>
  <si>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</si>
  <si>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</si>
  <si>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</si>
  <si>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</si>
  <si>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</si>
  <si>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</si>
  <si>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</si>
  <si>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</si>
  <si>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</si>
  <si>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</si>
  <si>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</si>
  <si>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</si>
  <si>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</si>
  <si>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</si>
  <si>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</si>
  <si>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</si>
  <si>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</si>
  <si>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</si>
  <si>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</si>
  <si>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</si>
  <si>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</si>
  <si>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</si>
  <si>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</si>
  <si>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</si>
  <si>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</si>
  <si>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</si>
  <si>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</si>
  <si>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</si>
  <si>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</si>
  <si>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</si>
  <si>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</si>
  <si>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</si>
  <si>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</si>
  <si>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</si>
  <si>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</si>
  <si>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</si>
  <si>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</si>
  <si>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</si>
  <si>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</si>
  <si>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</si>
  <si>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</si>
  <si>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</si>
  <si>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</si>
  <si>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</si>
  <si>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</si>
  <si>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</si>
  <si>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</si>
  <si>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</si>
  <si>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</si>
  <si>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</si>
  <si>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</si>
  <si>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</si>
  <si>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</si>
  <si>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</si>
  <si>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</si>
  <si>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</si>
  <si>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</si>
  <si>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</si>
  <si>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</si>
  <si>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</si>
  <si>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</si>
  <si>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</si>
  <si>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</si>
  <si>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</si>
  <si>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</si>
  <si>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</si>
  <si>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</si>
  <si>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</si>
  <si>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</si>
  <si>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</si>
  <si>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</si>
  <si>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</si>
  <si>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</si>
  <si>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</si>
  <si>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</si>
  <si>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</si>
  <si>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</si>
  <si>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</si>
  <si>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</si>
  <si>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</si>
  <si>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</si>
  <si>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</si>
  <si>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</si>
  <si>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</si>
  <si>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</si>
  <si>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</si>
  <si>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</si>
  <si>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</si>
  <si>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</si>
  <si>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</si>
  <si>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</si>
  <si>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</si>
  <si>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</si>
  <si>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</si>
  <si>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</si>
  <si>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</si>
  <si>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</si>
  <si>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</si>
  <si>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</si>
  <si>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</si>
  <si>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</si>
  <si>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</si>
  <si>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</si>
  <si>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</si>
  <si>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</si>
  <si>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</si>
  <si>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</si>
  <si>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</si>
  <si>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</si>
  <si>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</si>
  <si>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</si>
  <si>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</si>
  <si>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</si>
  <si>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</si>
  <si>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</si>
  <si>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</si>
  <si>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</si>
  <si>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</si>
  <si>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</si>
  <si>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</si>
  <si>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</si>
  <si>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</si>
  <si>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</si>
  <si>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</si>
  <si>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</si>
  <si>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</si>
  <si>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</si>
  <si>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</si>
  <si>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</si>
  <si>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</si>
  <si>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</si>
  <si>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</si>
  <si>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</si>
  <si>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</si>
  <si>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</si>
  <si>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</si>
  <si>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</si>
  <si>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</si>
  <si>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</si>
  <si>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</si>
  <si>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</si>
  <si>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</si>
  <si>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</si>
  <si>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</si>
  <si>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</si>
  <si>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</si>
  <si>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</si>
  <si>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</si>
  <si>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</si>
  <si>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</si>
  <si>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</si>
  <si>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</si>
  <si>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</si>
  <si>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</si>
  <si>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</si>
  <si>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</si>
  <si>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</si>
  <si>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</si>
  <si>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</si>
  <si>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</si>
  <si>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</si>
  <si>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</si>
  <si>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</si>
  <si>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</si>
  <si>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</si>
  <si>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</si>
  <si>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</si>
  <si>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</si>
  <si>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</si>
  <si>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</si>
  <si>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</si>
  <si>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</si>
  <si>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</si>
  <si>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</si>
  <si>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</si>
  <si>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</si>
  <si>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</si>
  <si>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</si>
  <si>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</si>
  <si>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</si>
  <si>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</si>
  <si>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</si>
  <si>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</si>
  <si>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</si>
  <si>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</si>
  <si>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</si>
  <si>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</si>
  <si>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</si>
  <si>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</si>
  <si>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</si>
  <si>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</si>
  <si>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</si>
  <si>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</si>
  <si>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</si>
  <si>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</si>
  <si>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</si>
  <si>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</si>
  <si>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</si>
  <si>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</si>
  <si>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</si>
  <si>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</si>
  <si>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</si>
  <si>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</si>
  <si>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</si>
  <si>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</si>
  <si>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</si>
  <si>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</si>
  <si>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</si>
  <si>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</si>
  <si>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</si>
  <si>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</si>
  <si>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</si>
  <si>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</si>
  <si>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</si>
  <si>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</si>
  <si>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</si>
  <si>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</si>
  <si>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</si>
  <si>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</si>
  <si>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</si>
  <si>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</si>
  <si>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</si>
  <si>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</si>
  <si>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</si>
  <si>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</si>
  <si>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</si>
  <si>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</si>
  <si>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</si>
  <si>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</si>
  <si>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</si>
  <si>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</si>
  <si>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</si>
  <si>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</si>
  <si>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</si>
  <si>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</si>
  <si>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</si>
  <si>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</si>
  <si>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</si>
  <si>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</si>
  <si>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</si>
  <si>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</si>
  <si>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</si>
  <si>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</si>
  <si>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</si>
  <si>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</si>
  <si>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</si>
  <si>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</si>
  <si>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</si>
  <si>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</si>
  <si>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</si>
  <si>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</si>
  <si>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</si>
  <si>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</si>
  <si>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</si>
  <si>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</si>
  <si>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</si>
  <si>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</si>
  <si>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</si>
  <si>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</si>
  <si>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</si>
  <si>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</si>
  <si>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</si>
  <si>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</si>
  <si>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</si>
  <si>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</si>
  <si>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</si>
  <si>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</si>
  <si>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</si>
  <si>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</si>
  <si>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</si>
  <si>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</si>
  <si>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</si>
  <si>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</si>
  <si>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</si>
  <si>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</si>
  <si>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</si>
  <si>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</si>
  <si>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</si>
  <si>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</si>
  <si>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</si>
  <si>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</si>
  <si>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</si>
  <si>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</si>
  <si>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</si>
  <si>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</si>
  <si>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</si>
  <si>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</si>
  <si>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</si>
  <si>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</si>
  <si>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</si>
  <si>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</si>
  <si>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</si>
  <si>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</si>
  <si>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</si>
  <si>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</si>
  <si>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</si>
  <si>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</si>
  <si>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</si>
  <si>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</si>
  <si>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</si>
  <si>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</si>
  <si>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</si>
  <si>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</si>
  <si>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</si>
  <si>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</si>
  <si>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</si>
  <si>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</si>
  <si>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</si>
  <si>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</si>
  <si>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</si>
  <si>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</si>
  <si>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</si>
  <si>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</si>
  <si>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</si>
  <si>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</si>
  <si>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</si>
  <si>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</si>
  <si>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</si>
  <si>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</si>
  <si>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</si>
  <si>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</si>
  <si>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</si>
  <si>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</si>
  <si>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</si>
  <si>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</si>
  <si>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</si>
  <si>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</si>
  <si>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</si>
  <si>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</si>
  <si>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</si>
  <si>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</si>
  <si>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</si>
  <si>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</si>
  <si>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</si>
  <si>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</si>
  <si>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</si>
  <si>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</si>
  <si>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</si>
  <si>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</si>
  <si>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</si>
  <si>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</si>
  <si>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</si>
  <si>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</si>
  <si>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</si>
  <si>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</si>
  <si>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</si>
  <si>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</si>
  <si>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</si>
  <si>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</si>
  <si>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</si>
  <si>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</si>
  <si>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</si>
  <si>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</si>
  <si>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</si>
  <si>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</si>
  <si>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</si>
  <si>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</si>
  <si>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</si>
  <si>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</si>
  <si>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</si>
  <si>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</si>
  <si>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</si>
  <si>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</si>
  <si>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</si>
  <si>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</si>
  <si>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</si>
  <si>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</si>
  <si>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</si>
  <si>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</si>
  <si>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</si>
  <si>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</si>
  <si>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</si>
  <si>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</si>
  <si>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</si>
  <si>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</si>
  <si>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</si>
  <si>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</si>
  <si>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</si>
  <si>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</si>
  <si>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</si>
  <si>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</si>
  <si>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</si>
  <si>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</si>
  <si>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</si>
  <si>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</si>
  <si>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</si>
  <si>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</si>
  <si>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</si>
  <si>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</si>
  <si>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</si>
  <si>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</si>
  <si>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</si>
  <si>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</si>
  <si>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</si>
  <si>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</si>
  <si>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</si>
  <si>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</si>
  <si>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</si>
  <si>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</si>
  <si>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</si>
  <si>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</si>
  <si>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</si>
  <si>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</si>
  <si>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</si>
  <si>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</si>
  <si>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</si>
  <si>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</si>
  <si>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</si>
  <si>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</si>
  <si>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</si>
  <si>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</si>
  <si>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</si>
  <si>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</si>
  <si>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</si>
  <si>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</si>
  <si>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</si>
  <si>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</si>
  <si>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</si>
  <si>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</si>
  <si>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</si>
  <si>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</si>
  <si>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</si>
  <si>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</si>
  <si>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</si>
  <si>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</si>
  <si>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</si>
  <si>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</si>
  <si>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</si>
  <si>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</si>
  <si>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</si>
  <si>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</si>
  <si>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</si>
  <si>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</si>
  <si>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</si>
  <si>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</si>
  <si>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</si>
  <si>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</si>
  <si>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</si>
  <si>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</si>
  <si>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</si>
  <si>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</si>
  <si>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</si>
  <si>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</si>
  <si>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</si>
  <si>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</si>
  <si>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</si>
  <si>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</si>
  <si>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</si>
  <si>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</si>
  <si>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</si>
  <si>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</si>
  <si>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</si>
  <si>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</si>
  <si>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</si>
  <si>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</si>
  <si>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</si>
  <si>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</si>
  <si>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</si>
  <si>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</si>
  <si>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</si>
  <si>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</si>
  <si>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</si>
  <si>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</si>
  <si>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</si>
  <si>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</si>
  <si>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</si>
  <si>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</si>
  <si>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</si>
  <si>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</si>
  <si>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</si>
  <si>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</si>
  <si>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</si>
  <si>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</si>
  <si>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</si>
  <si>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</si>
  <si>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</si>
  <si>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</si>
  <si>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</si>
  <si>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</si>
  <si>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</si>
  <si>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</si>
  <si>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</si>
  <si>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</si>
  <si>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</si>
  <si>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</si>
  <si>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</si>
  <si>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</si>
  <si>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</si>
  <si>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</si>
  <si>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</si>
  <si>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</si>
  <si>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</si>
  <si>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</si>
  <si>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</si>
  <si>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</si>
  <si>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</si>
  <si>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</si>
  <si>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</si>
  <si>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</si>
  <si>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</si>
  <si>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</si>
  <si>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</si>
  <si>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</si>
  <si>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</si>
  <si>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</si>
  <si>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</si>
  <si>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</si>
  <si>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</si>
  <si>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</si>
  <si>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</si>
  <si>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</si>
  <si>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</si>
  <si>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</si>
  <si>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</si>
  <si>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</si>
  <si>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</si>
  <si>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</si>
  <si>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</si>
  <si>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</si>
  <si>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</si>
  <si>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</si>
  <si>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</si>
  <si>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</si>
  <si>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</si>
  <si>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</si>
  <si>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</si>
  <si>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</si>
  <si>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</si>
  <si>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</si>
  <si>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</si>
  <si>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</si>
  <si>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</si>
  <si>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</si>
  <si>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</si>
  <si>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</si>
  <si>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</si>
  <si>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</si>
  <si>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</si>
  <si>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</si>
  <si>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</si>
  <si>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</si>
  <si>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</si>
  <si>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</si>
  <si>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</si>
  <si>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</si>
  <si>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</si>
  <si>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</si>
  <si>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</si>
  <si>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</si>
  <si>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</si>
  <si>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</si>
  <si>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</si>
  <si>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</si>
  <si>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</si>
  <si>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</si>
  <si>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</si>
  <si>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</si>
  <si>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</si>
  <si>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</si>
  <si>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</si>
  <si>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</si>
  <si>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</si>
  <si>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</si>
  <si>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</si>
  <si>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</si>
  <si>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</si>
  <si>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</si>
  <si>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</si>
  <si>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</si>
  <si>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</si>
  <si>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</si>
  <si>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</si>
  <si>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</si>
  <si>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</si>
  <si>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</si>
  <si>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</si>
  <si>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</si>
  <si>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</si>
  <si>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</si>
  <si>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</si>
  <si>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</si>
  <si>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</si>
  <si>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</si>
  <si>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</si>
  <si>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</si>
  <si>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</si>
  <si>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</si>
  <si>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</si>
  <si>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</si>
  <si>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</si>
  <si>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</si>
  <si>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</si>
  <si>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</si>
  <si>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</si>
  <si>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</si>
  <si>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</si>
  <si>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</si>
  <si>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</si>
  <si>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</si>
  <si>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</si>
  <si>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</si>
  <si>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</si>
  <si>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</si>
  <si>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</si>
  <si>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</si>
  <si>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</si>
  <si>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</si>
  <si>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</si>
  <si>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</si>
  <si>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</si>
  <si>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</si>
  <si>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</si>
  <si>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</si>
  <si>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</si>
  <si>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</si>
  <si>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</si>
  <si>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</si>
  <si>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</si>
  <si>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</si>
  <si>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</si>
  <si>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</si>
  <si>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</si>
  <si>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</si>
  <si>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</si>
  <si>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</si>
  <si>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</si>
  <si>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</si>
  <si>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</si>
  <si>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</si>
  <si>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</si>
  <si>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</si>
  <si>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</si>
  <si>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</si>
  <si>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</si>
  <si>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</si>
  <si>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</si>
  <si>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</si>
  <si>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</si>
  <si>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</si>
  <si>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</si>
  <si>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</si>
  <si>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</si>
  <si>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</si>
  <si>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</si>
  <si>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</si>
  <si>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</si>
  <si>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</si>
  <si>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</si>
  <si>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</si>
  <si>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</si>
  <si>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</si>
  <si>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</si>
  <si>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</si>
  <si>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</si>
  <si>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</si>
  <si>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</si>
  <si>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</si>
  <si>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</si>
  <si>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</si>
  <si>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</si>
  <si>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</si>
  <si>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</si>
  <si>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</si>
  <si>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</si>
  <si>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</si>
  <si>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</si>
  <si>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</si>
  <si>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</si>
  <si>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</si>
  <si>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</si>
  <si>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</si>
  <si>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</si>
  <si>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</si>
  <si>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</si>
  <si>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</si>
  <si>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</si>
  <si>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</si>
  <si>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</si>
  <si>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</si>
  <si>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</si>
  <si>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</si>
  <si>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</si>
  <si>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</si>
  <si>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</si>
  <si>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</si>
  <si>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</si>
  <si>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</si>
  <si>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</si>
  <si>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</si>
  <si>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</si>
  <si>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</si>
  <si>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</si>
  <si>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</si>
  <si>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</si>
  <si>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</si>
  <si>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</si>
  <si>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</si>
  <si>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</si>
  <si>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</si>
  <si>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</si>
  <si>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</si>
  <si>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</si>
  <si>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</si>
  <si>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</si>
  <si>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</si>
  <si>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</si>
  <si>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</si>
  <si>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</si>
  <si>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</si>
  <si>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</si>
  <si>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</si>
  <si>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</si>
  <si>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</si>
  <si>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</si>
  <si>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</si>
  <si>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</si>
  <si>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</si>
  <si>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</si>
  <si>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</si>
  <si>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</si>
  <si>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</si>
  <si>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</si>
  <si>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</si>
  <si>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</si>
  <si>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</si>
  <si>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</si>
  <si>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</si>
  <si>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</si>
  <si>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</si>
  <si>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</si>
  <si>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</si>
  <si>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</si>
  <si>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</si>
  <si>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</si>
  <si>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</si>
  <si>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</si>
  <si>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</si>
  <si>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</si>
  <si>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</si>
  <si>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</si>
  <si>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</si>
  <si>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</si>
  <si>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</si>
  <si>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</si>
  <si>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</si>
  <si>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</si>
  <si>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</si>
  <si>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</si>
  <si>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</si>
  <si>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</si>
  <si>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</si>
  <si>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</si>
  <si>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</si>
  <si>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</si>
  <si>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</si>
  <si>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</si>
  <si>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</si>
  <si>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</si>
  <si>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</si>
  <si>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</si>
  <si>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</si>
  <si>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</si>
  <si>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</si>
  <si>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</si>
  <si>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</si>
  <si>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</si>
  <si>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</si>
  <si>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</si>
  <si>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</si>
  <si>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</si>
  <si>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</si>
  <si>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</si>
  <si>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</si>
  <si>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</si>
  <si>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</si>
  <si>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</si>
  <si>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</si>
  <si>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</si>
  <si>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</si>
  <si>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</si>
  <si>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</si>
  <si>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</si>
  <si>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</si>
  <si>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</si>
  <si>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</si>
  <si>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</si>
  <si>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</si>
  <si>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</si>
  <si>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</si>
  <si>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</si>
  <si>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</si>
  <si>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</si>
  <si>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</si>
  <si>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</si>
  <si>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</si>
  <si>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</si>
  <si>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</si>
  <si>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</si>
  <si>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</si>
  <si>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</si>
  <si>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</si>
  <si>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</si>
  <si>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</si>
  <si>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</si>
  <si>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</si>
  <si>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</si>
  <si>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</si>
  <si>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</si>
  <si>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</si>
  <si>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</si>
  <si>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</si>
  <si>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</si>
  <si>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</si>
  <si>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</si>
  <si>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</si>
  <si>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</si>
  <si>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</si>
  <si>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</si>
  <si>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</si>
  <si>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</si>
  <si>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</si>
  <si>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</si>
  <si>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</si>
  <si>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</si>
  <si>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</si>
  <si>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</si>
  <si>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</si>
  <si>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</si>
  <si>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</si>
  <si>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</si>
  <si>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</si>
  <si>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</si>
  <si>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</si>
  <si>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</si>
  <si>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</si>
  <si>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</si>
  <si>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</si>
  <si>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</si>
  <si>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</si>
  <si>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</si>
  <si>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</si>
  <si>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</si>
  <si>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</si>
  <si>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</si>
  <si>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</si>
  <si>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</si>
  <si>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</si>
  <si>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</si>
  <si>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</si>
  <si>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</si>
  <si>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</si>
  <si>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</si>
  <si>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</si>
  <si>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</si>
  <si>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</si>
  <si>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</si>
  <si>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</si>
  <si>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</si>
  <si>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</si>
  <si>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</si>
  <si>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</si>
  <si>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</si>
  <si>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</si>
  <si>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</si>
  <si>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</si>
  <si>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</si>
  <si>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</si>
  <si>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</si>
  <si>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</si>
  <si>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</si>
  <si>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</si>
  <si>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</si>
  <si>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</si>
  <si>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</si>
  <si>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</si>
  <si>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</si>
  <si>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</si>
  <si>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</si>
  <si>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</si>
  <si>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</si>
  <si>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</si>
  <si>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</si>
  <si>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</si>
  <si>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</si>
  <si>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</si>
  <si>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</si>
  <si>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</si>
  <si>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</si>
  <si>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</si>
  <si>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</si>
  <si>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</si>
  <si>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</si>
  <si>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</si>
  <si>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</si>
  <si>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</si>
  <si>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</si>
  <si>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</si>
  <si>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</si>
  <si>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</si>
  <si>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</si>
  <si>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</si>
  <si>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</si>
  <si>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</si>
  <si>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</si>
  <si>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</si>
  <si>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</si>
  <si>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</si>
  <si>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</si>
  <si>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</si>
  <si>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</si>
  <si>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</si>
  <si>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</si>
  <si>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</si>
  <si>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</si>
  <si>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</si>
  <si>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</si>
  <si>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</si>
  <si>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</si>
  <si>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</si>
  <si>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</si>
  <si>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</si>
  <si>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</si>
  <si>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</si>
  <si>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</si>
  <si>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</si>
  <si>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</si>
  <si>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</si>
  <si>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</si>
  <si>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</si>
  <si>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</si>
  <si>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</si>
  <si>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</si>
  <si>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</si>
  <si>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</si>
  <si>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</si>
  <si>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</si>
  <si>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</si>
  <si>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</si>
  <si>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</si>
  <si>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</si>
  <si>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</si>
  <si>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</si>
  <si>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</si>
  <si>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</si>
  <si>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</si>
  <si>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</si>
  <si>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</si>
  <si>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</si>
  <si>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</si>
  <si>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</si>
  <si>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</si>
  <si>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</si>
  <si>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</si>
  <si>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</si>
  <si>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</si>
  <si>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</si>
  <si>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</si>
  <si>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</si>
  <si>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</si>
  <si>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</si>
  <si>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</si>
  <si>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</si>
  <si>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</si>
  <si>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</si>
  <si>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</si>
  <si>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</si>
  <si>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</si>
  <si>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</si>
  <si>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</si>
  <si>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</si>
  <si>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</si>
  <si>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</si>
  <si>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</si>
  <si>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</si>
  <si>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</si>
  <si>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</si>
  <si>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</si>
  <si>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</si>
  <si>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</si>
  <si>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</si>
  <si>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</si>
  <si>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</si>
  <si>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</si>
  <si>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</si>
  <si>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</si>
  <si>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</si>
  <si>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</si>
  <si>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</si>
  <si>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</si>
  <si>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</si>
  <si>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</si>
  <si>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</si>
  <si>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</si>
  <si>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</si>
  <si>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</si>
  <si>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</si>
  <si>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</si>
  <si>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</si>
  <si>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</si>
  <si>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</si>
  <si>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</si>
  <si>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</si>
  <si>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</si>
  <si>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</si>
  <si>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</si>
  <si>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</si>
  <si>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</si>
  <si>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</si>
  <si>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</si>
  <si>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</si>
  <si>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</si>
  <si>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</si>
  <si>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</si>
  <si>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</si>
  <si>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</si>
  <si>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</si>
  <si>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</si>
  <si>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</si>
  <si>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</si>
  <si>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</si>
  <si>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</si>
  <si>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</si>
  <si>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</si>
  <si>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</si>
  <si>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</si>
  <si>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</si>
  <si>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</si>
  <si>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</si>
  <si>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</si>
  <si>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</si>
  <si>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</si>
  <si>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</si>
  <si>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</si>
  <si>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</si>
  <si>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</si>
  <si>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</si>
  <si>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</si>
  <si>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</si>
  <si>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</si>
  <si>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</si>
  <si>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</si>
  <si>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</si>
  <si>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</si>
  <si>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</si>
  <si>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</si>
  <si>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</si>
  <si>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</si>
  <si>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</si>
  <si>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</si>
  <si>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</si>
  <si>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</si>
  <si>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</si>
  <si>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</si>
  <si>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</si>
  <si>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</si>
  <si>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</si>
  <si>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</si>
  <si>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</si>
  <si>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</si>
  <si>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</si>
  <si>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</si>
  <si>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</si>
  <si>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</si>
  <si>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</si>
  <si>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</si>
  <si>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</si>
  <si>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</si>
  <si>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</si>
  <si>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</si>
  <si>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</si>
  <si>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</si>
  <si>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</si>
  <si>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</si>
  <si>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</si>
  <si>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</si>
  <si>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</si>
  <si>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</si>
  <si>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</si>
  <si>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</si>
  <si>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</si>
  <si>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</si>
  <si>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</si>
  <si>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</si>
  <si>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</si>
  <si>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</si>
  <si>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</si>
  <si>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</si>
  <si>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</si>
  <si>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</si>
  <si>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</si>
  <si>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</si>
  <si>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</si>
  <si>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</si>
  <si>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</si>
  <si>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</si>
  <si>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</si>
  <si>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</si>
  <si>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</si>
  <si>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</si>
  <si>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</si>
  <si>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</si>
  <si>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</si>
  <si>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</si>
  <si>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</si>
  <si>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</si>
  <si>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</si>
  <si>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</si>
  <si>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</si>
  <si>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</si>
  <si>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</si>
  <si>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</si>
  <si>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</si>
  <si>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</si>
  <si>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</si>
  <si>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</si>
  <si>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</si>
  <si>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</si>
  <si>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</si>
  <si>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</si>
  <si>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</si>
  <si>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</si>
  <si>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</si>
  <si>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</si>
  <si>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</si>
  <si>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</si>
  <si>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</si>
  <si>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</si>
  <si>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</si>
  <si>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</si>
  <si>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</si>
  <si>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</si>
  <si>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</si>
  <si>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</si>
  <si>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</si>
  <si>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</si>
  <si>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</si>
  <si>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</si>
  <si>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</si>
  <si>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</si>
  <si>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</si>
  <si>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</si>
  <si>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</si>
  <si>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</si>
  <si>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</si>
  <si>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</si>
  <si>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</si>
  <si>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</si>
  <si>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</si>
  <si>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</si>
  <si>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</si>
  <si>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</si>
  <si>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</si>
  <si>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</si>
  <si>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</si>
  <si>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</si>
  <si>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</si>
  <si>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</si>
  <si>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</si>
  <si>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</si>
  <si>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</si>
  <si>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</si>
  <si>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</si>
  <si>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</si>
  <si>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</si>
  <si>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</si>
  <si>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</si>
  <si>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</si>
  <si>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</si>
  <si>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</si>
  <si>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</si>
  <si>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</si>
  <si>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</si>
  <si>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</si>
  <si>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</si>
  <si>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</si>
  <si>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</si>
  <si>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</si>
  <si>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</si>
  <si>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</si>
  <si>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</si>
  <si>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</si>
  <si>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</si>
  <si>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</si>
  <si>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</si>
  <si>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</si>
  <si>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</si>
  <si>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</si>
  <si>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</si>
  <si>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</si>
  <si>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</si>
  <si>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</si>
  <si>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</si>
  <si>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</si>
  <si>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</si>
  <si>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</si>
  <si>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</si>
  <si>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</si>
  <si>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</si>
  <si>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</si>
  <si>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</si>
  <si>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</si>
  <si>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</si>
  <si>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</si>
  <si>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</si>
  <si>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</si>
  <si>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</si>
  <si>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</si>
  <si>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</si>
  <si>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</si>
  <si>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</si>
  <si>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</si>
  <si>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</si>
  <si>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</si>
  <si>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</si>
  <si>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</si>
  <si>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</si>
  <si>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</si>
  <si>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</si>
  <si>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</si>
  <si>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</si>
  <si>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</si>
  <si>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</si>
  <si>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</si>
  <si>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</si>
  <si>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</si>
  <si>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</si>
  <si>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</si>
  <si>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</si>
  <si>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</si>
  <si>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</si>
  <si>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</si>
  <si>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</si>
  <si>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</si>
  <si>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</si>
  <si>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</si>
  <si>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</si>
  <si>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</si>
  <si>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</si>
  <si>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</si>
  <si>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</si>
  <si>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</si>
  <si>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</si>
  <si>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</si>
  <si>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</si>
  <si>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</si>
  <si>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</si>
  <si>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</si>
  <si>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</si>
  <si>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</si>
  <si>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</si>
  <si>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</si>
  <si>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</si>
  <si>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</si>
  <si>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</si>
  <si>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</si>
  <si>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</si>
  <si>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</si>
  <si>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</si>
  <si>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</si>
  <si>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</si>
  <si>
    <t>BENEFICIO DE LA LEY 1607 (CREE)</t>
  </si>
  <si>
    <t>BENEFICIO LEY 1429 DEL 2010</t>
  </si>
  <si>
    <t>BASE</t>
  </si>
  <si>
    <t>SALARIOS + SUB TRANPORTE</t>
  </si>
  <si>
    <t>SALARIOS</t>
  </si>
  <si>
    <t>A QUIEN VAN DIRIGIDOS</t>
  </si>
  <si>
    <t>FONDO DE CESANTIAS</t>
  </si>
  <si>
    <t>FECHA LIMITE 14 FEBRERO</t>
  </si>
  <si>
    <t>CUANDO LIQUIDARLAS</t>
  </si>
  <si>
    <t>31 DE DICIEMBRE DEL AÑO EN CURSO</t>
  </si>
  <si>
    <t>A EL EMPLEADO</t>
  </si>
  <si>
    <t>31 ENERO SGTE AÑO</t>
  </si>
  <si>
    <t>1) 30 JUNIO - 20 DICIEMBRE</t>
  </si>
  <si>
    <t>15 DIAS POR CADA AÑO 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</si>
</sst>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0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0" fillId="4" borderId="44" xfId="0" applyNumberFormat="1" applyFont="1" applyFill="1" applyBorder="1" applyAlignment="1">
      <alignment horizontal="center" vertical="center" wrapText="1"/>
    </xf>
    <xf numFmtId="3" fontId="10" fillId="4" borderId="55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0" fillId="7" borderId="35" xfId="0" applyNumberFormat="1" applyFill="1" applyBorder="1" applyAlignment="1">
      <alignment horizontal="center" wrapText="1"/>
    </xf>
    <xf numFmtId="1" fontId="0" fillId="7" borderId="3" xfId="0" applyNumberFormat="1" applyFill="1" applyBorder="1" applyAlignment="1">
      <alignment horizontal="center" wrapText="1"/>
    </xf>
    <xf numFmtId="1" fontId="0" fillId="7" borderId="53" xfId="0" applyNumberFormat="1" applyFill="1" applyBorder="1" applyAlignment="1">
      <alignment horizontal="center" wrapText="1"/>
    </xf>
    <xf numFmtId="1" fontId="0" fillId="7" borderId="5" xfId="0" applyNumberFormat="1" applyFill="1" applyBorder="1" applyAlignment="1">
      <alignment horizontal="center" wrapText="1"/>
    </xf>
    <xf numFmtId="1" fontId="0" fillId="7" borderId="32" xfId="0" applyNumberFormat="1" applyFill="1" applyBorder="1" applyAlignment="1">
      <alignment horizontal="center" wrapText="1"/>
    </xf>
    <xf numFmtId="1" fontId="0" fillId="7" borderId="54" xfId="0" applyNumberFormat="1" applyFill="1" applyBorder="1" applyAlignment="1">
      <alignment horizontal="center" wrapText="1"/>
    </xf>
    <xf numFmtId="1" fontId="15" fillId="8" borderId="56" xfId="0" applyNumberFormat="1" applyFont="1" applyFill="1" applyBorder="1" applyAlignment="1">
      <alignment horizontal="center" wrapText="1"/>
    </xf>
    <xf numFmtId="1" fontId="15" fillId="8" borderId="57" xfId="0" applyNumberFormat="1" applyFont="1" applyFill="1" applyBorder="1" applyAlignment="1">
      <alignment horizontal="center" wrapText="1"/>
    </xf>
    <xf numFmtId="1" fontId="15" fillId="8" borderId="28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0" fillId="10" borderId="0" xfId="0" applyFill="1"/>
    <xf numFmtId="0" fontId="0" fillId="11" borderId="0" xfId="0" applyFill="1"/>
    <xf numFmtId="0" fontId="4" fillId="10" borderId="0" xfId="0" applyFont="1" applyFill="1" applyAlignment="1">
      <alignment horizontal="center"/>
    </xf>
    <xf numFmtId="0" fontId="4" fillId="10" borderId="0" xfId="0" applyFont="1" applyFill="1"/>
    <xf numFmtId="0" fontId="4" fillId="11" borderId="0" xfId="0" applyFont="1" applyFill="1" applyAlignment="1">
      <alignment horizont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55" t="s">
        <v>1370</v>
      </c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7"/>
    </row>
    <row r="2" spans="1:27" ht="15" customHeight="1" x14ac:dyDescent="0.25">
      <c r="J2" s="158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60"/>
    </row>
    <row r="3" spans="1:27" ht="15" customHeight="1" thickBot="1" x14ac:dyDescent="0.3">
      <c r="J3" s="161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3"/>
    </row>
    <row r="6" spans="1:27" ht="15.75" thickBot="1" x14ac:dyDescent="0.3"/>
    <row r="7" spans="1:27" ht="15.75" thickBot="1" x14ac:dyDescent="0.3">
      <c r="G7" s="140" t="s">
        <v>1371</v>
      </c>
      <c r="H7" s="141"/>
      <c r="I7" s="141"/>
      <c r="J7" s="141"/>
      <c r="K7" s="141"/>
      <c r="L7" s="141"/>
      <c r="M7" s="141"/>
      <c r="N7" s="142"/>
      <c r="P7" s="152" t="s">
        <v>1512</v>
      </c>
      <c r="Q7" s="153"/>
      <c r="R7" s="154"/>
      <c r="T7" s="140" t="s">
        <v>1372</v>
      </c>
      <c r="U7" s="141"/>
      <c r="V7" s="141"/>
      <c r="W7" s="141"/>
      <c r="X7" s="141"/>
      <c r="Y7" s="141"/>
      <c r="Z7" s="141"/>
      <c r="AA7" s="142"/>
    </row>
    <row r="8" spans="1:27" ht="15.75" thickBot="1" x14ac:dyDescent="0.3">
      <c r="G8" s="143"/>
      <c r="H8" s="144"/>
      <c r="I8" s="144"/>
      <c r="J8" s="144"/>
      <c r="K8" s="144"/>
      <c r="L8" s="144"/>
      <c r="M8" s="144"/>
      <c r="N8" s="145"/>
      <c r="T8" s="143"/>
      <c r="U8" s="144"/>
      <c r="V8" s="144"/>
      <c r="W8" s="144"/>
      <c r="X8" s="144"/>
      <c r="Y8" s="144"/>
      <c r="Z8" s="144"/>
      <c r="AA8" s="145"/>
    </row>
    <row r="9" spans="1:27" ht="15.75" thickBot="1" x14ac:dyDescent="0.3">
      <c r="G9" s="146"/>
      <c r="H9" s="147"/>
      <c r="I9" s="147"/>
      <c r="J9" s="147"/>
      <c r="K9" s="147"/>
      <c r="L9" s="147"/>
      <c r="M9" s="147"/>
      <c r="N9" s="148"/>
      <c r="P9" s="152" t="s">
        <v>1511</v>
      </c>
      <c r="Q9" s="153"/>
      <c r="R9" s="154"/>
      <c r="T9" s="146"/>
      <c r="U9" s="147"/>
      <c r="V9" s="147"/>
      <c r="W9" s="147"/>
      <c r="X9" s="147"/>
      <c r="Y9" s="147"/>
      <c r="Z9" s="147"/>
      <c r="AA9" s="148"/>
    </row>
    <row r="10" spans="1:27" ht="15.75" thickBot="1" x14ac:dyDescent="0.3"/>
    <row r="11" spans="1:27" ht="15.75" thickBot="1" x14ac:dyDescent="0.3">
      <c r="A11" s="152" t="s">
        <v>1373</v>
      </c>
      <c r="B11" s="153"/>
      <c r="C11" s="154"/>
      <c r="E11" s="152" t="s">
        <v>1374</v>
      </c>
      <c r="F11" s="153"/>
      <c r="G11" s="154"/>
      <c r="I11" s="152" t="s">
        <v>1375</v>
      </c>
      <c r="J11" s="153"/>
      <c r="K11" s="153"/>
      <c r="L11" s="154"/>
      <c r="N11" s="152" t="s">
        <v>1376</v>
      </c>
      <c r="O11" s="153"/>
      <c r="P11" s="153"/>
      <c r="Q11" s="154"/>
    </row>
    <row r="13" spans="1:27" ht="15.75" thickBot="1" x14ac:dyDescent="0.3"/>
    <row r="14" spans="1:27" ht="15.75" thickBot="1" x14ac:dyDescent="0.3">
      <c r="C14" s="149" t="s">
        <v>1377</v>
      </c>
      <c r="D14" s="150"/>
      <c r="E14" s="150"/>
      <c r="F14" s="150"/>
      <c r="G14" s="151"/>
      <c r="T14" s="149" t="s">
        <v>1377</v>
      </c>
      <c r="U14" s="150"/>
      <c r="V14" s="150"/>
      <c r="W14" s="150"/>
      <c r="X14" s="151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49" t="s">
        <v>1380</v>
      </c>
      <c r="D20" s="150"/>
      <c r="E20" s="150"/>
      <c r="F20" s="150"/>
      <c r="G20" s="151"/>
      <c r="T20" s="149" t="s">
        <v>1380</v>
      </c>
      <c r="U20" s="150"/>
      <c r="V20" s="150"/>
      <c r="W20" s="150"/>
      <c r="X20" s="151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64" t="s">
        <v>1384</v>
      </c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T25" t="s">
        <v>1407</v>
      </c>
    </row>
    <row r="26" spans="3:29" x14ac:dyDescent="0.25">
      <c r="C26" s="15"/>
      <c r="H26" s="167"/>
      <c r="I26" s="168"/>
      <c r="J26" s="168"/>
      <c r="K26" s="168"/>
      <c r="L26" s="168"/>
      <c r="M26" s="168"/>
      <c r="N26" s="168"/>
      <c r="O26" s="168"/>
      <c r="P26" s="168"/>
      <c r="Q26" s="168"/>
      <c r="R26" s="169"/>
      <c r="T26" t="s">
        <v>1408</v>
      </c>
    </row>
    <row r="27" spans="3:29" ht="15.75" thickBot="1" x14ac:dyDescent="0.3">
      <c r="C27" s="15" t="s">
        <v>1388</v>
      </c>
      <c r="H27" s="170"/>
      <c r="I27" s="171"/>
      <c r="J27" s="171"/>
      <c r="K27" s="171"/>
      <c r="L27" s="171"/>
      <c r="M27" s="171"/>
      <c r="N27" s="171"/>
      <c r="O27" s="171"/>
      <c r="P27" s="171"/>
      <c r="Q27" s="171"/>
      <c r="R27" s="172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49" t="s">
        <v>1409</v>
      </c>
      <c r="U29" s="150"/>
      <c r="V29" s="150"/>
      <c r="W29" s="150"/>
      <c r="X29" s="151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31" t="s">
        <v>1410</v>
      </c>
      <c r="U31" s="132"/>
      <c r="V31" s="132"/>
      <c r="W31" s="132"/>
      <c r="X31" s="132"/>
      <c r="Y31" s="132"/>
      <c r="Z31" s="132"/>
      <c r="AA31" s="132"/>
      <c r="AB31" s="132"/>
      <c r="AC31" s="133"/>
    </row>
    <row r="32" spans="3:29" x14ac:dyDescent="0.25">
      <c r="C32" s="15" t="s">
        <v>1389</v>
      </c>
      <c r="T32" s="134"/>
      <c r="U32" s="135"/>
      <c r="V32" s="135"/>
      <c r="W32" s="135"/>
      <c r="X32" s="135"/>
      <c r="Y32" s="135"/>
      <c r="Z32" s="135"/>
      <c r="AA32" s="135"/>
      <c r="AB32" s="135"/>
      <c r="AC32" s="136"/>
    </row>
    <row r="33" spans="3:29" x14ac:dyDescent="0.25">
      <c r="C33" s="15" t="s">
        <v>1390</v>
      </c>
      <c r="T33" s="134"/>
      <c r="U33" s="135"/>
      <c r="V33" s="135"/>
      <c r="W33" s="135"/>
      <c r="X33" s="135"/>
      <c r="Y33" s="135"/>
      <c r="Z33" s="135"/>
      <c r="AA33" s="135"/>
      <c r="AB33" s="135"/>
      <c r="AC33" s="136"/>
    </row>
    <row r="34" spans="3:29" x14ac:dyDescent="0.25">
      <c r="C34" s="15" t="s">
        <v>1391</v>
      </c>
      <c r="T34" s="134"/>
      <c r="U34" s="135"/>
      <c r="V34" s="135"/>
      <c r="W34" s="135"/>
      <c r="X34" s="135"/>
      <c r="Y34" s="135"/>
      <c r="Z34" s="135"/>
      <c r="AA34" s="135"/>
      <c r="AB34" s="135"/>
      <c r="AC34" s="136"/>
    </row>
    <row r="35" spans="3:29" ht="15.75" thickBot="1" x14ac:dyDescent="0.3">
      <c r="C35" s="15" t="s">
        <v>1392</v>
      </c>
      <c r="T35" s="137"/>
      <c r="U35" s="138"/>
      <c r="V35" s="138"/>
      <c r="W35" s="138"/>
      <c r="X35" s="138"/>
      <c r="Y35" s="138"/>
      <c r="Z35" s="138"/>
      <c r="AA35" s="138"/>
      <c r="AB35" s="138"/>
      <c r="AC35" s="139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73" t="s">
        <v>1409</v>
      </c>
      <c r="D44" s="174"/>
      <c r="E44" s="174"/>
      <c r="F44" s="174"/>
      <c r="G44" s="175"/>
    </row>
    <row r="45" spans="3:29" x14ac:dyDescent="0.25">
      <c r="C45" s="131" t="s">
        <v>1411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3"/>
    </row>
    <row r="46" spans="3:29" x14ac:dyDescent="0.25">
      <c r="C46" s="134"/>
      <c r="D46" s="135"/>
      <c r="E46" s="135"/>
      <c r="F46" s="135"/>
      <c r="G46" s="135"/>
      <c r="H46" s="135"/>
      <c r="I46" s="135"/>
      <c r="J46" s="135"/>
      <c r="K46" s="135"/>
      <c r="L46" s="135"/>
      <c r="M46" s="136"/>
    </row>
    <row r="47" spans="3:29" x14ac:dyDescent="0.25"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6"/>
    </row>
    <row r="48" spans="3:29" ht="15.75" thickBot="1" x14ac:dyDescent="0.3">
      <c r="C48" s="137"/>
      <c r="D48" s="138"/>
      <c r="E48" s="138"/>
      <c r="F48" s="138"/>
      <c r="G48" s="138"/>
      <c r="H48" s="138"/>
      <c r="I48" s="138"/>
      <c r="J48" s="138"/>
      <c r="K48" s="138"/>
      <c r="L48" s="138"/>
      <c r="M48" s="139"/>
    </row>
  </sheetData>
  <mergeCells count="18">
    <mergeCell ref="J1:Z3"/>
    <mergeCell ref="H25:R27"/>
    <mergeCell ref="T29:X29"/>
    <mergeCell ref="T31:AC35"/>
    <mergeCell ref="C44:G44"/>
    <mergeCell ref="P9:R9"/>
    <mergeCell ref="P7:R7"/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workbookViewId="0">
      <pane xSplit="1" topLeftCell="Q1" activePane="topRight" state="frozen"/>
      <selection pane="topRight" activeCell="Z10" sqref="W10:Z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55" t="s">
        <v>1513</v>
      </c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03"/>
    </row>
    <row r="2" spans="1:31" ht="15" customHeight="1" x14ac:dyDescent="0.25"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60"/>
      <c r="O2" s="103"/>
    </row>
    <row r="3" spans="1:31" ht="15.75" customHeight="1" thickBot="1" x14ac:dyDescent="0.3">
      <c r="D3" s="161"/>
      <c r="E3" s="162"/>
      <c r="F3" s="162"/>
      <c r="G3" s="162"/>
      <c r="H3" s="162"/>
      <c r="I3" s="162"/>
      <c r="J3" s="162"/>
      <c r="K3" s="162"/>
      <c r="L3" s="162"/>
      <c r="M3" s="162"/>
      <c r="N3" s="163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76" t="s">
        <v>1419</v>
      </c>
      <c r="B7" s="187" t="s">
        <v>1412</v>
      </c>
      <c r="C7" s="188"/>
      <c r="D7" s="188"/>
      <c r="E7" s="188"/>
      <c r="F7" s="188"/>
      <c r="G7" s="188"/>
      <c r="H7" s="189"/>
      <c r="I7" s="193" t="s">
        <v>1413</v>
      </c>
      <c r="J7" s="194"/>
      <c r="K7" s="194"/>
      <c r="L7" s="194"/>
      <c r="M7" s="194"/>
      <c r="N7" s="194"/>
      <c r="O7" s="194"/>
      <c r="P7" s="195"/>
      <c r="Q7" s="60" t="s">
        <v>1455</v>
      </c>
      <c r="R7" s="187" t="s">
        <v>1425</v>
      </c>
      <c r="S7" s="188"/>
      <c r="T7" s="188"/>
      <c r="U7" s="189"/>
      <c r="V7" s="190" t="s">
        <v>1454</v>
      </c>
      <c r="W7" s="191"/>
      <c r="X7" s="191"/>
      <c r="Y7" s="191"/>
      <c r="Z7" s="192"/>
      <c r="AA7" s="200" t="s">
        <v>1430</v>
      </c>
      <c r="AB7" s="201"/>
      <c r="AC7" s="201"/>
      <c r="AD7" s="201"/>
      <c r="AE7" s="202"/>
    </row>
    <row r="8" spans="1:31" s="43" customFormat="1" ht="19.5" customHeight="1" thickBot="1" x14ac:dyDescent="0.3">
      <c r="A8" s="177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79" t="s">
        <v>1417</v>
      </c>
      <c r="I8" s="85"/>
      <c r="J8" s="86">
        <v>238030</v>
      </c>
      <c r="K8" s="85">
        <v>237005</v>
      </c>
      <c r="L8" s="183" t="s">
        <v>1457</v>
      </c>
      <c r="M8" s="90">
        <v>238030</v>
      </c>
      <c r="N8" s="185" t="s">
        <v>1458</v>
      </c>
      <c r="O8" s="183" t="s">
        <v>1478</v>
      </c>
      <c r="P8" s="179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185" t="s">
        <v>1459</v>
      </c>
      <c r="V8" s="181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79" t="s">
        <v>1428</v>
      </c>
      <c r="AB8" s="96">
        <v>237010</v>
      </c>
      <c r="AC8" s="206" t="s">
        <v>1460</v>
      </c>
      <c r="AD8" s="83">
        <v>237010</v>
      </c>
      <c r="AE8" s="77">
        <v>237010</v>
      </c>
    </row>
    <row r="9" spans="1:31" ht="15.75" thickBot="1" x14ac:dyDescent="0.3">
      <c r="A9" s="178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0"/>
      <c r="I9" s="87" t="s">
        <v>1421</v>
      </c>
      <c r="J9" s="88" t="s">
        <v>1431</v>
      </c>
      <c r="K9" s="89" t="s">
        <v>1479</v>
      </c>
      <c r="L9" s="184"/>
      <c r="M9" s="94" t="s">
        <v>1480</v>
      </c>
      <c r="N9" s="186"/>
      <c r="O9" s="184"/>
      <c r="P9" s="180"/>
      <c r="Q9" s="75" t="s">
        <v>1456</v>
      </c>
      <c r="R9" s="87" t="s">
        <v>1426</v>
      </c>
      <c r="S9" s="88" t="s">
        <v>1427</v>
      </c>
      <c r="T9" s="95" t="s">
        <v>1534</v>
      </c>
      <c r="U9" s="186"/>
      <c r="V9" s="182"/>
      <c r="W9" s="84" t="s">
        <v>1396</v>
      </c>
      <c r="X9" s="48" t="s">
        <v>1423</v>
      </c>
      <c r="Y9" s="48" t="s">
        <v>1424</v>
      </c>
      <c r="Z9" s="78" t="s">
        <v>1398</v>
      </c>
      <c r="AA9" s="180"/>
      <c r="AB9" s="97" t="s">
        <v>1429</v>
      </c>
      <c r="AC9" s="207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27" t="s">
        <v>1530</v>
      </c>
      <c r="M10" s="107">
        <f>+I10*0.04</f>
        <v>25435.666666666664</v>
      </c>
      <c r="N10" s="129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197" t="s">
        <v>1538</v>
      </c>
      <c r="S10" s="109">
        <f>+I10*0.12</f>
        <v>76306.999999999985</v>
      </c>
      <c r="T10" s="109">
        <f>+I10*0.522/100</f>
        <v>3319.3544999999999</v>
      </c>
      <c r="U10" s="55" t="s">
        <v>1535</v>
      </c>
      <c r="V10" s="110">
        <f>+H10</f>
        <v>707891.66666666663</v>
      </c>
      <c r="W10" s="111">
        <f>+V10*8.333/100</f>
        <v>58988.612583333328</v>
      </c>
      <c r="X10" s="111">
        <f>+V10*8.333/100</f>
        <v>58988.612583333328</v>
      </c>
      <c r="Y10" s="111">
        <f>+W10*0.12</f>
        <v>7078.6335099999988</v>
      </c>
      <c r="Z10" s="112">
        <f>(V10-G10)*4.17/100</f>
        <v>26516.682499999999</v>
      </c>
      <c r="AA10" s="113">
        <f>+I10</f>
        <v>635891.66666666663</v>
      </c>
      <c r="AB10" s="214" t="s">
        <v>1539</v>
      </c>
      <c r="AC10" s="47" t="s">
        <v>1537</v>
      </c>
      <c r="AD10" s="208" t="s">
        <v>1538</v>
      </c>
      <c r="AE10" s="209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27" t="s">
        <v>1530</v>
      </c>
      <c r="M11" s="107">
        <f t="shared" ref="M11:M12" si="4">+I11*0.04</f>
        <v>28853.333333333332</v>
      </c>
      <c r="N11" s="129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198"/>
      <c r="S11" s="109">
        <f t="shared" ref="S11:S12" si="7">+I11*0.12</f>
        <v>86559.999999999985</v>
      </c>
      <c r="T11" s="109">
        <f t="shared" ref="T11:T12" si="8">+I11*0.522/100</f>
        <v>3765.36</v>
      </c>
      <c r="U11" s="55" t="s">
        <v>1535</v>
      </c>
      <c r="V11" s="110">
        <f t="shared" ref="V11:V12" si="9">+H11</f>
        <v>788533.33333333326</v>
      </c>
      <c r="W11" s="111">
        <f t="shared" ref="W11:W12" si="10">+V11*8.333/100</f>
        <v>65708.482666666663</v>
      </c>
      <c r="X11" s="111">
        <f t="shared" ref="X11:X12" si="11">+V11*8.333/100</f>
        <v>65708.482666666663</v>
      </c>
      <c r="Y11" s="111">
        <f t="shared" ref="Y11:Y12" si="12">+W11*0.12</f>
        <v>7885.0179199999993</v>
      </c>
      <c r="Z11" s="112">
        <f t="shared" ref="Z11:Z12" si="13">(V11-G11)*4.17/100</f>
        <v>30079.599999999995</v>
      </c>
      <c r="AA11" s="113">
        <f t="shared" ref="AA11:AA12" si="14">+I11</f>
        <v>721333.33333333326</v>
      </c>
      <c r="AB11" s="215"/>
      <c r="AC11" s="47" t="s">
        <v>1537</v>
      </c>
      <c r="AD11" s="210"/>
      <c r="AE11" s="211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28" t="s">
        <v>1531</v>
      </c>
      <c r="M12" s="107">
        <f t="shared" si="4"/>
        <v>110000</v>
      </c>
      <c r="N12" s="130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199"/>
      <c r="S12" s="109">
        <f t="shared" si="7"/>
        <v>330000</v>
      </c>
      <c r="T12" s="109">
        <f t="shared" si="8"/>
        <v>14355</v>
      </c>
      <c r="U12" s="55" t="s">
        <v>1535</v>
      </c>
      <c r="V12" s="110">
        <f t="shared" si="9"/>
        <v>2750000</v>
      </c>
      <c r="W12" s="111">
        <f t="shared" si="10"/>
        <v>229157.5</v>
      </c>
      <c r="X12" s="111">
        <f t="shared" si="11"/>
        <v>229157.5</v>
      </c>
      <c r="Y12" s="111">
        <f t="shared" si="12"/>
        <v>27498.899999999998</v>
      </c>
      <c r="Z12" s="112">
        <f t="shared" si="13"/>
        <v>114675</v>
      </c>
      <c r="AA12" s="113">
        <f t="shared" si="14"/>
        <v>2750000</v>
      </c>
      <c r="AB12" s="216"/>
      <c r="AC12" s="47" t="s">
        <v>1537</v>
      </c>
      <c r="AD12" s="212"/>
      <c r="AE12" s="213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122" t="s">
        <v>1514</v>
      </c>
      <c r="D16" s="123" t="s">
        <v>1515</v>
      </c>
      <c r="E16" s="122" t="s">
        <v>1516</v>
      </c>
      <c r="F16" s="122" t="s">
        <v>1517</v>
      </c>
      <c r="G16" s="124"/>
      <c r="J16" s="116">
        <v>0.125</v>
      </c>
      <c r="M16" s="115">
        <v>0.16</v>
      </c>
    </row>
    <row r="17" spans="2:28" x14ac:dyDescent="0.25">
      <c r="C17" s="121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25">
        <v>0.04</v>
      </c>
      <c r="K17" s="126" t="s">
        <v>1528</v>
      </c>
      <c r="L17" s="196" t="s">
        <v>1529</v>
      </c>
      <c r="M17" s="115">
        <v>0.04</v>
      </c>
      <c r="N17" t="s">
        <v>1528</v>
      </c>
    </row>
    <row r="18" spans="2:28" x14ac:dyDescent="0.25">
      <c r="C18" s="121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16">
        <v>8.5000000000000006E-2</v>
      </c>
      <c r="K18" t="s">
        <v>1483</v>
      </c>
      <c r="L18" s="196"/>
      <c r="M18" s="115">
        <v>0.12</v>
      </c>
      <c r="N18" t="s">
        <v>1483</v>
      </c>
    </row>
    <row r="19" spans="2:28" ht="15.75" thickBot="1" x14ac:dyDescent="0.3">
      <c r="R19" s="108"/>
    </row>
    <row r="20" spans="2:28" ht="15.75" thickBot="1" x14ac:dyDescent="0.3">
      <c r="B20" s="203" t="s">
        <v>1432</v>
      </c>
      <c r="C20" s="204"/>
      <c r="D20" s="204"/>
      <c r="E20" s="205"/>
      <c r="G20" s="149" t="s">
        <v>1436</v>
      </c>
      <c r="H20" s="150"/>
      <c r="I20" s="150"/>
      <c r="J20" s="151"/>
      <c r="AB20" s="114"/>
    </row>
    <row r="21" spans="2:28" ht="15.75" customHeight="1" thickBot="1" x14ac:dyDescent="0.3">
      <c r="G21" s="131" t="s">
        <v>1435</v>
      </c>
      <c r="H21" s="132"/>
      <c r="I21" s="132"/>
      <c r="J21" s="133"/>
      <c r="AB21" s="114"/>
    </row>
    <row r="22" spans="2:28" ht="15.75" thickBot="1" x14ac:dyDescent="0.3">
      <c r="B22" s="149" t="s">
        <v>1434</v>
      </c>
      <c r="C22" s="150"/>
      <c r="D22" s="150"/>
      <c r="E22" s="151"/>
      <c r="G22" s="134"/>
      <c r="H22" s="135"/>
      <c r="I22" s="135"/>
      <c r="J22" s="136"/>
    </row>
    <row r="23" spans="2:28" x14ac:dyDescent="0.25">
      <c r="B23" s="131" t="s">
        <v>1433</v>
      </c>
      <c r="C23" s="132"/>
      <c r="D23" s="132"/>
      <c r="E23" s="133"/>
      <c r="G23" s="134"/>
      <c r="H23" s="135"/>
      <c r="I23" s="135"/>
      <c r="J23" s="136"/>
    </row>
    <row r="24" spans="2:28" x14ac:dyDescent="0.25">
      <c r="B24" s="134"/>
      <c r="C24" s="135"/>
      <c r="D24" s="135"/>
      <c r="E24" s="136"/>
      <c r="G24" s="134"/>
      <c r="H24" s="135"/>
      <c r="I24" s="135"/>
      <c r="J24" s="136"/>
    </row>
    <row r="25" spans="2:28" x14ac:dyDescent="0.25">
      <c r="B25" s="134"/>
      <c r="C25" s="135"/>
      <c r="D25" s="135"/>
      <c r="E25" s="136"/>
      <c r="G25" s="134"/>
      <c r="H25" s="135"/>
      <c r="I25" s="135"/>
      <c r="J25" s="136"/>
    </row>
    <row r="26" spans="2:28" x14ac:dyDescent="0.25">
      <c r="B26" s="134"/>
      <c r="C26" s="135"/>
      <c r="D26" s="135"/>
      <c r="E26" s="136"/>
      <c r="G26" s="134"/>
      <c r="H26" s="135"/>
      <c r="I26" s="135"/>
      <c r="J26" s="136"/>
    </row>
    <row r="27" spans="2:28" x14ac:dyDescent="0.25">
      <c r="B27" s="134"/>
      <c r="C27" s="135"/>
      <c r="D27" s="135"/>
      <c r="E27" s="136"/>
      <c r="G27" s="134"/>
      <c r="H27" s="135"/>
      <c r="I27" s="135"/>
      <c r="J27" s="136"/>
    </row>
    <row r="28" spans="2:28" x14ac:dyDescent="0.25">
      <c r="B28" s="134"/>
      <c r="C28" s="135"/>
      <c r="D28" s="135"/>
      <c r="E28" s="136"/>
      <c r="G28" s="134"/>
      <c r="H28" s="135"/>
      <c r="I28" s="135"/>
      <c r="J28" s="136"/>
    </row>
    <row r="29" spans="2:28" x14ac:dyDescent="0.25">
      <c r="B29" s="134"/>
      <c r="C29" s="135"/>
      <c r="D29" s="135"/>
      <c r="E29" s="136"/>
      <c r="G29" s="134"/>
      <c r="H29" s="135"/>
      <c r="I29" s="135"/>
      <c r="J29" s="136"/>
    </row>
    <row r="30" spans="2:28" x14ac:dyDescent="0.25">
      <c r="B30" s="134"/>
      <c r="C30" s="135"/>
      <c r="D30" s="135"/>
      <c r="E30" s="136"/>
      <c r="G30" s="134"/>
      <c r="H30" s="135"/>
      <c r="I30" s="135"/>
      <c r="J30" s="136"/>
    </row>
    <row r="31" spans="2:28" x14ac:dyDescent="0.25">
      <c r="B31" s="134"/>
      <c r="C31" s="135"/>
      <c r="D31" s="135"/>
      <c r="E31" s="136"/>
      <c r="G31" s="134"/>
      <c r="H31" s="135"/>
      <c r="I31" s="135"/>
      <c r="J31" s="136"/>
    </row>
    <row r="32" spans="2:28" x14ac:dyDescent="0.25">
      <c r="B32" s="134"/>
      <c r="C32" s="135"/>
      <c r="D32" s="135"/>
      <c r="E32" s="136"/>
      <c r="G32" s="134"/>
      <c r="H32" s="135"/>
      <c r="I32" s="135"/>
      <c r="J32" s="136"/>
    </row>
    <row r="33" spans="2:10" ht="15.75" thickBot="1" x14ac:dyDescent="0.3">
      <c r="B33" s="137"/>
      <c r="C33" s="138"/>
      <c r="D33" s="138"/>
      <c r="E33" s="139"/>
      <c r="G33" s="134"/>
      <c r="H33" s="135"/>
      <c r="I33" s="135"/>
      <c r="J33" s="136"/>
    </row>
    <row r="34" spans="2:10" x14ac:dyDescent="0.25">
      <c r="G34" s="134"/>
      <c r="H34" s="135"/>
      <c r="I34" s="135"/>
      <c r="J34" s="136"/>
    </row>
    <row r="35" spans="2:10" ht="15.75" thickBot="1" x14ac:dyDescent="0.3">
      <c r="G35" s="137"/>
      <c r="H35" s="138"/>
      <c r="I35" s="138"/>
      <c r="J35" s="139"/>
    </row>
    <row r="37" spans="2:10" ht="15.75" thickBot="1" x14ac:dyDescent="0.3"/>
    <row r="38" spans="2:10" ht="15.75" thickBot="1" x14ac:dyDescent="0.3">
      <c r="G38" s="152" t="s">
        <v>1453</v>
      </c>
      <c r="H38" s="153"/>
      <c r="I38" s="153"/>
      <c r="J38" s="154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6"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AD10:AE12"/>
    <mergeCell ref="AB10:AB12"/>
    <mergeCell ref="D1:N3"/>
    <mergeCell ref="B7:H7"/>
    <mergeCell ref="V7:Z7"/>
    <mergeCell ref="I7:P7"/>
    <mergeCell ref="G38:J38"/>
    <mergeCell ref="L17:L18"/>
    <mergeCell ref="R10:R12"/>
    <mergeCell ref="A7:A9"/>
    <mergeCell ref="P8:P9"/>
    <mergeCell ref="H8:H9"/>
    <mergeCell ref="V8:V9"/>
    <mergeCell ref="L8:L9"/>
    <mergeCell ref="N8:N9"/>
    <mergeCell ref="R7:U7"/>
    <mergeCell ref="U8:U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17" t="s">
        <v>0</v>
      </c>
      <c r="B1" s="218"/>
      <c r="C1" s="219"/>
    </row>
    <row r="2" spans="1:3" x14ac:dyDescent="0.25">
      <c r="A2" s="220"/>
      <c r="B2" s="221"/>
      <c r="C2" s="222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0"/>
  <sheetViews>
    <sheetView workbookViewId="0">
      <selection activeCell="F15" sqref="F15"/>
    </sheetView>
  </sheetViews>
  <sheetFormatPr baseColWidth="10" defaultRowHeight="15" x14ac:dyDescent="0.25"/>
  <cols>
    <col min="1" max="1" width="48.85546875" style="117" bestFit="1" customWidth="1"/>
    <col min="6" max="6" width="22.28515625" customWidth="1"/>
  </cols>
  <sheetData>
    <row r="1" spans="1:11" x14ac:dyDescent="0.25">
      <c r="B1" t="s">
        <v>1483</v>
      </c>
      <c r="C1" t="s">
        <v>1484</v>
      </c>
    </row>
    <row r="2" spans="1:11" x14ac:dyDescent="0.25">
      <c r="A2" s="117" t="s">
        <v>1481</v>
      </c>
      <c r="B2">
        <v>616000</v>
      </c>
      <c r="C2">
        <v>0</v>
      </c>
    </row>
    <row r="3" spans="1:11" x14ac:dyDescent="0.25">
      <c r="A3" s="117" t="s">
        <v>1482</v>
      </c>
      <c r="B3">
        <v>72000</v>
      </c>
      <c r="C3">
        <v>0</v>
      </c>
    </row>
    <row r="5" spans="1:11" x14ac:dyDescent="0.25">
      <c r="A5" s="117" t="s">
        <v>1426</v>
      </c>
      <c r="B5" s="115">
        <v>0</v>
      </c>
      <c r="C5" s="115">
        <v>0.04</v>
      </c>
    </row>
    <row r="6" spans="1:11" x14ac:dyDescent="0.25">
      <c r="A6" s="117" t="s">
        <v>1427</v>
      </c>
      <c r="B6" s="115">
        <v>0.12</v>
      </c>
      <c r="C6" s="115">
        <v>0.04</v>
      </c>
    </row>
    <row r="7" spans="1:11" x14ac:dyDescent="0.25">
      <c r="A7" s="117" t="s">
        <v>1387</v>
      </c>
      <c r="B7" s="115">
        <v>1</v>
      </c>
    </row>
    <row r="8" spans="1:11" x14ac:dyDescent="0.25">
      <c r="C8" s="196" t="s">
        <v>1540</v>
      </c>
      <c r="D8" s="196"/>
      <c r="F8" s="237" t="s">
        <v>1543</v>
      </c>
      <c r="G8" s="237"/>
      <c r="H8" s="238"/>
      <c r="I8" s="239" t="s">
        <v>1546</v>
      </c>
      <c r="J8" s="239"/>
      <c r="K8" s="236"/>
    </row>
    <row r="9" spans="1:11" x14ac:dyDescent="0.25">
      <c r="A9" s="117" t="s">
        <v>1485</v>
      </c>
      <c r="B9" s="116">
        <v>8.3299999999999999E-2</v>
      </c>
      <c r="C9" t="s">
        <v>1541</v>
      </c>
      <c r="E9">
        <f>100/12</f>
        <v>8.3333333333333339</v>
      </c>
      <c r="F9" s="235" t="s">
        <v>1544</v>
      </c>
      <c r="G9" s="235" t="s">
        <v>1545</v>
      </c>
      <c r="H9" s="235"/>
      <c r="I9" s="236" t="s">
        <v>1547</v>
      </c>
      <c r="J9" s="236"/>
      <c r="K9" s="236"/>
    </row>
    <row r="10" spans="1:11" x14ac:dyDescent="0.25">
      <c r="A10" s="117" t="s">
        <v>1510</v>
      </c>
      <c r="B10" s="116">
        <v>0.01</v>
      </c>
      <c r="C10" t="s">
        <v>1541</v>
      </c>
      <c r="E10" s="115">
        <v>0.12</v>
      </c>
      <c r="F10" s="235" t="s">
        <v>1548</v>
      </c>
      <c r="G10" s="235" t="s">
        <v>1549</v>
      </c>
      <c r="H10" s="235"/>
      <c r="I10" s="236" t="s">
        <v>1547</v>
      </c>
      <c r="J10" s="236"/>
      <c r="K10" s="236"/>
    </row>
    <row r="11" spans="1:11" x14ac:dyDescent="0.25">
      <c r="A11" s="117" t="s">
        <v>1486</v>
      </c>
      <c r="B11" s="116">
        <v>8.3299999999999999E-2</v>
      </c>
      <c r="C11" t="s">
        <v>1541</v>
      </c>
      <c r="F11" s="235" t="s">
        <v>1548</v>
      </c>
      <c r="G11" s="235" t="s">
        <v>1550</v>
      </c>
      <c r="H11" s="235"/>
      <c r="I11" s="236" t="s">
        <v>1550</v>
      </c>
      <c r="J11" s="236"/>
      <c r="K11" s="236"/>
    </row>
    <row r="12" spans="1:11" x14ac:dyDescent="0.25">
      <c r="A12" s="117" t="s">
        <v>1487</v>
      </c>
      <c r="B12" s="116">
        <v>4.1700000000000001E-2</v>
      </c>
      <c r="C12" t="s">
        <v>1542</v>
      </c>
      <c r="F12" s="235" t="s">
        <v>1548</v>
      </c>
      <c r="G12" s="235" t="s">
        <v>1551</v>
      </c>
      <c r="H12" s="235"/>
      <c r="I12" s="236"/>
      <c r="J12" s="236"/>
      <c r="K12" s="236"/>
    </row>
    <row r="14" spans="1:11" x14ac:dyDescent="0.25">
      <c r="A14" s="117" t="s">
        <v>1536</v>
      </c>
      <c r="B14" s="115">
        <v>0.04</v>
      </c>
    </row>
    <row r="15" spans="1:11" x14ac:dyDescent="0.25">
      <c r="A15" s="117" t="s">
        <v>1391</v>
      </c>
      <c r="B15" s="115">
        <v>0.03</v>
      </c>
    </row>
    <row r="16" spans="1:11" x14ac:dyDescent="0.25">
      <c r="A16" s="117" t="s">
        <v>1392</v>
      </c>
      <c r="B16" s="115">
        <v>0.02</v>
      </c>
    </row>
    <row r="19" spans="1:4" x14ac:dyDescent="0.25">
      <c r="A19" s="117" t="s">
        <v>1500</v>
      </c>
      <c r="B19" s="196" t="s">
        <v>1501</v>
      </c>
      <c r="C19" s="196"/>
    </row>
    <row r="20" spans="1:4" x14ac:dyDescent="0.25">
      <c r="A20" s="117" t="s">
        <v>1498</v>
      </c>
      <c r="B20" s="196" t="s">
        <v>1499</v>
      </c>
      <c r="C20" s="196"/>
    </row>
    <row r="22" spans="1:4" x14ac:dyDescent="0.25">
      <c r="A22" s="117" t="s">
        <v>1518</v>
      </c>
      <c r="B22">
        <v>240</v>
      </c>
    </row>
    <row r="23" spans="1:4" x14ac:dyDescent="0.25">
      <c r="A23" s="117" t="s">
        <v>1519</v>
      </c>
      <c r="B23">
        <v>8</v>
      </c>
    </row>
    <row r="24" spans="1:4" x14ac:dyDescent="0.25">
      <c r="A24" s="117" t="s">
        <v>1520</v>
      </c>
      <c r="B24">
        <v>48</v>
      </c>
    </row>
    <row r="26" spans="1:4" x14ac:dyDescent="0.25">
      <c r="D26" s="118" t="s">
        <v>1502</v>
      </c>
    </row>
    <row r="27" spans="1:4" x14ac:dyDescent="0.25">
      <c r="A27" s="117" t="s">
        <v>1488</v>
      </c>
      <c r="B27" s="196" t="s">
        <v>1489</v>
      </c>
      <c r="C27" s="196"/>
      <c r="D27" s="115">
        <v>0.25</v>
      </c>
    </row>
    <row r="29" spans="1:4" x14ac:dyDescent="0.25">
      <c r="A29" s="117" t="s">
        <v>1521</v>
      </c>
      <c r="B29" s="196" t="s">
        <v>1490</v>
      </c>
      <c r="C29" s="196"/>
      <c r="D29" s="115">
        <v>0.35</v>
      </c>
    </row>
    <row r="31" spans="1:4" x14ac:dyDescent="0.25">
      <c r="A31" s="117" t="s">
        <v>1491</v>
      </c>
      <c r="B31" s="196" t="s">
        <v>1492</v>
      </c>
      <c r="C31" s="196"/>
      <c r="D31" s="115">
        <v>0.75</v>
      </c>
    </row>
    <row r="33" spans="1:4" x14ac:dyDescent="0.25">
      <c r="A33" s="117" t="s">
        <v>1493</v>
      </c>
      <c r="B33" s="196" t="s">
        <v>1492</v>
      </c>
      <c r="C33" s="196"/>
      <c r="D33" s="115">
        <v>0.75</v>
      </c>
    </row>
    <row r="35" spans="1:4" x14ac:dyDescent="0.25">
      <c r="A35" s="117" t="s">
        <v>1494</v>
      </c>
      <c r="B35" s="196" t="s">
        <v>1496</v>
      </c>
      <c r="C35" s="196"/>
      <c r="D35" s="115">
        <v>2</v>
      </c>
    </row>
    <row r="37" spans="1:4" x14ac:dyDescent="0.25">
      <c r="A37" s="117" t="s">
        <v>1495</v>
      </c>
      <c r="B37" s="196" t="s">
        <v>1497</v>
      </c>
      <c r="C37" s="196"/>
      <c r="D37" s="115">
        <v>2.5</v>
      </c>
    </row>
    <row r="39" spans="1:4" ht="15.75" thickBot="1" x14ac:dyDescent="0.3"/>
    <row r="40" spans="1:4" x14ac:dyDescent="0.25">
      <c r="A40" s="229" t="s">
        <v>1503</v>
      </c>
      <c r="B40" s="230"/>
      <c r="C40" s="230"/>
      <c r="D40" s="231"/>
    </row>
    <row r="41" spans="1:4" ht="15.75" thickBot="1" x14ac:dyDescent="0.3">
      <c r="A41" s="232"/>
      <c r="B41" s="233"/>
      <c r="C41" s="233"/>
      <c r="D41" s="234"/>
    </row>
    <row r="42" spans="1:4" x14ac:dyDescent="0.25">
      <c r="A42" s="119" t="s">
        <v>1504</v>
      </c>
      <c r="B42" s="120"/>
      <c r="C42" s="120"/>
      <c r="D42" s="120"/>
    </row>
    <row r="43" spans="1:4" x14ac:dyDescent="0.25">
      <c r="A43" s="119" t="s">
        <v>1505</v>
      </c>
      <c r="B43" s="120"/>
      <c r="C43" s="120"/>
      <c r="D43" s="120"/>
    </row>
    <row r="44" spans="1:4" x14ac:dyDescent="0.25">
      <c r="A44" s="119"/>
      <c r="B44" s="120"/>
      <c r="C44" s="120"/>
      <c r="D44" s="120"/>
    </row>
    <row r="45" spans="1:4" x14ac:dyDescent="0.25">
      <c r="A45" s="119" t="s">
        <v>1506</v>
      </c>
      <c r="B45" s="120"/>
      <c r="C45" s="120"/>
      <c r="D45" s="120"/>
    </row>
    <row r="46" spans="1:4" x14ac:dyDescent="0.25">
      <c r="A46" s="119" t="s">
        <v>1507</v>
      </c>
      <c r="B46" s="120"/>
      <c r="C46" s="120"/>
      <c r="D46" s="120"/>
    </row>
    <row r="47" spans="1:4" x14ac:dyDescent="0.25">
      <c r="A47" s="119" t="s">
        <v>1508</v>
      </c>
      <c r="B47" s="120"/>
      <c r="C47" s="120"/>
      <c r="D47" s="120"/>
    </row>
    <row r="48" spans="1:4" x14ac:dyDescent="0.25">
      <c r="A48" s="119"/>
      <c r="B48" s="120"/>
      <c r="C48" s="120"/>
      <c r="D48" s="120"/>
    </row>
    <row r="49" spans="1:4" x14ac:dyDescent="0.25">
      <c r="A49" s="119" t="s">
        <v>1509</v>
      </c>
      <c r="B49" s="120"/>
      <c r="C49" s="120"/>
      <c r="D49" s="120"/>
    </row>
    <row r="52" spans="1:4" ht="15.75" thickBot="1" x14ac:dyDescent="0.3"/>
    <row r="53" spans="1:4" x14ac:dyDescent="0.25">
      <c r="A53" s="223" t="s">
        <v>1527</v>
      </c>
      <c r="B53" s="224"/>
      <c r="C53" s="224"/>
      <c r="D53" s="225"/>
    </row>
    <row r="54" spans="1:4" ht="15.75" thickBot="1" x14ac:dyDescent="0.3">
      <c r="A54" s="226"/>
      <c r="B54" s="227"/>
      <c r="C54" s="227"/>
      <c r="D54" s="228"/>
    </row>
    <row r="56" spans="1:4" x14ac:dyDescent="0.25">
      <c r="A56" s="117" t="s">
        <v>1522</v>
      </c>
    </row>
    <row r="57" spans="1:4" x14ac:dyDescent="0.25">
      <c r="A57" s="117" t="s">
        <v>1523</v>
      </c>
    </row>
    <row r="58" spans="1:4" x14ac:dyDescent="0.25">
      <c r="A58" s="117" t="s">
        <v>1524</v>
      </c>
    </row>
    <row r="59" spans="1:4" x14ac:dyDescent="0.25">
      <c r="A59" s="117" t="s">
        <v>1525</v>
      </c>
    </row>
    <row r="60" spans="1:4" x14ac:dyDescent="0.25">
      <c r="A60" s="117" t="s">
        <v>1526</v>
      </c>
    </row>
  </sheetData>
  <mergeCells count="13">
    <mergeCell ref="C8:D8"/>
    <mergeCell ref="F8:G8"/>
    <mergeCell ref="I8:J8"/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2014-04-02T20:35:28Z</dcterms:modified>
</cp:coreProperties>
</file>