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ntabilizalo\CURSOS\01. TALLER PRACTICO\49. PRIMA DE SERVICIOS\"/>
    </mc:Choice>
  </mc:AlternateContent>
  <bookViews>
    <workbookView xWindow="240" yWindow="30" windowWidth="4515" windowHeight="7740"/>
  </bookViews>
  <sheets>
    <sheet name="PRIMA DE SRVICIOS" sheetId="1" r:id="rId1"/>
  </sheets>
  <calcPr calcId="152511"/>
</workbook>
</file>

<file path=xl/calcChain.xml><?xml version="1.0" encoding="utf-8"?>
<calcChain xmlns="http://schemas.openxmlformats.org/spreadsheetml/2006/main">
  <c r="D76" i="1" l="1"/>
  <c r="D70" i="1"/>
  <c r="C60" i="1"/>
  <c r="D50" i="1"/>
  <c r="C35" i="1"/>
  <c r="C36" i="1"/>
  <c r="C37" i="1"/>
  <c r="C38" i="1"/>
  <c r="C39" i="1"/>
  <c r="C34" i="1"/>
  <c r="C20" i="1"/>
  <c r="B19" i="1"/>
  <c r="B20" i="1" s="1"/>
  <c r="B8" i="1"/>
  <c r="B9" i="1" s="1"/>
  <c r="C40" i="1" l="1"/>
  <c r="B43" i="1" s="1"/>
  <c r="C22" i="1"/>
  <c r="D24" i="1" s="1"/>
  <c r="B44" i="1" s="1"/>
  <c r="B53" i="1" s="1"/>
  <c r="D20" i="1"/>
  <c r="E20" i="1" s="1"/>
  <c r="C54" i="1" l="1"/>
  <c r="B54" i="1"/>
  <c r="C44" i="1"/>
</calcChain>
</file>

<file path=xl/sharedStrings.xml><?xml version="1.0" encoding="utf-8"?>
<sst xmlns="http://schemas.openxmlformats.org/spreadsheetml/2006/main" count="66" uniqueCount="32">
  <si>
    <t>PRIMA DE SERVICIOS</t>
  </si>
  <si>
    <t>ENERO</t>
  </si>
  <si>
    <t>MARZO</t>
  </si>
  <si>
    <t>ABRIL</t>
  </si>
  <si>
    <t>MAYO</t>
  </si>
  <si>
    <t>JUNIO</t>
  </si>
  <si>
    <t>FEBRERO</t>
  </si>
  <si>
    <t>PAGOS QUE CONSTITUYEN SALARIO</t>
  </si>
  <si>
    <t>Constituye salario no sólo la remuneración ordinaria, fija o variable, sino todo lo que recibe el trabajador en dinero o en especie como contraprestación directa del servicio, sea cualquiera la forma o denominación que se adopte, como primas, sobresueldos, bonificaciones habituales, valor del trabajo suplementario o de las horas extras, valor del trabajo en días de descanso obligatorio, porcentajes sobre ventas y comisiones. (Art. 127 C.S.T).</t>
  </si>
  <si>
    <t>PROMEDIO</t>
  </si>
  <si>
    <t>VALOR DE LA PRIMA PARA EL AÑO</t>
  </si>
  <si>
    <t>SE RETIRA EL 20 DE JUNIO</t>
  </si>
  <si>
    <t>TOTAL DIAS LABORADOS</t>
  </si>
  <si>
    <t>CODIGO CUENTA</t>
  </si>
  <si>
    <t>NOMBRE</t>
  </si>
  <si>
    <t>DEBITO</t>
  </si>
  <si>
    <t>CREDITO</t>
  </si>
  <si>
    <t>MAYOR VALOR PROVISIONADO</t>
  </si>
  <si>
    <t>VALOR PROVISIONADO</t>
  </si>
  <si>
    <t>VALOR REAL PRIMA</t>
  </si>
  <si>
    <t>PROVISION</t>
  </si>
  <si>
    <t>CUANDO LA PROVISION ES MAYOR QUE EL VALOR REAL A PAGAR</t>
  </si>
  <si>
    <t>P. SERVICIOS</t>
  </si>
  <si>
    <t>RE. PROVISIONES</t>
  </si>
  <si>
    <t>MENOR VALOR PROVISIONADO</t>
  </si>
  <si>
    <t>PAGO DE LA PRIMA DE SERVICIOS</t>
  </si>
  <si>
    <t>CONSOLIDAMOS LA PRIMA</t>
  </si>
  <si>
    <t>EJECUCION DEL PAGO</t>
  </si>
  <si>
    <t>BANCOS</t>
  </si>
  <si>
    <t>diferencia</t>
  </si>
  <si>
    <t>(salario promedio * dias laborados)/360</t>
  </si>
  <si>
    <t>O con una regla de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</si>
</sst>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399975585192419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2" xfId="0" applyBorder="1"/>
    <xf numFmtId="1" fontId="0" fillId="0" borderId="0" xfId="0" applyNumberFormat="1"/>
    <xf numFmtId="0" fontId="0" fillId="0" borderId="12" xfId="0" applyFill="1" applyBorder="1"/>
    <xf numFmtId="3" fontId="0" fillId="0" borderId="12" xfId="0" applyNumberFormat="1" applyBorder="1"/>
    <xf numFmtId="1" fontId="0" fillId="0" borderId="12" xfId="0" applyNumberFormat="1" applyBorder="1"/>
    <xf numFmtId="0" fontId="0" fillId="0" borderId="13" xfId="0" applyFont="1" applyFill="1" applyBorder="1"/>
    <xf numFmtId="1" fontId="0" fillId="0" borderId="0" xfId="0" applyNumberFormat="1" applyFont="1"/>
    <xf numFmtId="0" fontId="4" fillId="3" borderId="0" xfId="0" applyFont="1" applyFill="1"/>
    <xf numFmtId="0" fontId="2" fillId="0" borderId="12" xfId="0" applyFont="1" applyBorder="1"/>
    <xf numFmtId="0" fontId="0" fillId="0" borderId="15" xfId="0" applyBorder="1"/>
    <xf numFmtId="0" fontId="2" fillId="0" borderId="16" xfId="0" applyFont="1" applyBorder="1" applyAlignment="1">
      <alignment horizont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tabSelected="1" topLeftCell="A13" workbookViewId="0">
      <selection activeCell="L19" sqref="L19"/>
    </sheetView>
  </sheetViews>
  <sheetFormatPr baseColWidth="10" defaultRowHeight="15" x14ac:dyDescent="0.25"/>
  <cols>
    <col min="1" max="1" width="21.42578125" customWidth="1"/>
  </cols>
  <sheetData>
    <row r="1" spans="1:9" ht="19.5" thickBot="1" x14ac:dyDescent="0.35">
      <c r="A1" s="19" t="s">
        <v>0</v>
      </c>
      <c r="B1" s="19"/>
      <c r="C1" s="19"/>
      <c r="D1" s="19"/>
    </row>
    <row r="2" spans="1:9" ht="15.75" thickBot="1" x14ac:dyDescent="0.3">
      <c r="A2" s="1" t="s">
        <v>1</v>
      </c>
      <c r="B2" s="1">
        <v>500000</v>
      </c>
      <c r="F2" s="20" t="s">
        <v>7</v>
      </c>
      <c r="G2" s="21"/>
      <c r="H2" s="21"/>
      <c r="I2" s="22"/>
    </row>
    <row r="3" spans="1:9" x14ac:dyDescent="0.25">
      <c r="A3" s="1" t="s">
        <v>6</v>
      </c>
      <c r="B3" s="1">
        <v>650000</v>
      </c>
      <c r="F3" s="23" t="s">
        <v>8</v>
      </c>
      <c r="G3" s="24"/>
      <c r="H3" s="24"/>
      <c r="I3" s="25"/>
    </row>
    <row r="4" spans="1:9" x14ac:dyDescent="0.25">
      <c r="A4" s="1" t="s">
        <v>2</v>
      </c>
      <c r="B4" s="1">
        <v>750000</v>
      </c>
      <c r="F4" s="26"/>
      <c r="G4" s="27"/>
      <c r="H4" s="27"/>
      <c r="I4" s="28"/>
    </row>
    <row r="5" spans="1:9" x14ac:dyDescent="0.25">
      <c r="A5" s="1" t="s">
        <v>3</v>
      </c>
      <c r="B5" s="1">
        <v>600000</v>
      </c>
      <c r="F5" s="26"/>
      <c r="G5" s="27"/>
      <c r="H5" s="27"/>
      <c r="I5" s="28"/>
    </row>
    <row r="6" spans="1:9" x14ac:dyDescent="0.25">
      <c r="A6" s="1" t="s">
        <v>4</v>
      </c>
      <c r="B6" s="1">
        <v>620000</v>
      </c>
      <c r="F6" s="26"/>
      <c r="G6" s="27"/>
      <c r="H6" s="27"/>
      <c r="I6" s="28"/>
    </row>
    <row r="7" spans="1:9" x14ac:dyDescent="0.25">
      <c r="A7" s="1" t="s">
        <v>5</v>
      </c>
      <c r="B7" s="1">
        <v>700000</v>
      </c>
      <c r="F7" s="26"/>
      <c r="G7" s="27"/>
      <c r="H7" s="27"/>
      <c r="I7" s="28"/>
    </row>
    <row r="8" spans="1:9" x14ac:dyDescent="0.25">
      <c r="A8" s="3" t="s">
        <v>9</v>
      </c>
      <c r="B8" s="4">
        <f>SUM(B2:B7)/6</f>
        <v>636666.66666666663</v>
      </c>
      <c r="C8" t="s">
        <v>10</v>
      </c>
      <c r="F8" s="26"/>
      <c r="G8" s="27"/>
      <c r="H8" s="27"/>
      <c r="I8" s="28"/>
    </row>
    <row r="9" spans="1:9" x14ac:dyDescent="0.25">
      <c r="A9" s="3" t="s">
        <v>0</v>
      </c>
      <c r="B9" s="1">
        <f>+B8/2</f>
        <v>318333.33333333331</v>
      </c>
      <c r="F9" s="26"/>
      <c r="G9" s="27"/>
      <c r="H9" s="27"/>
      <c r="I9" s="28"/>
    </row>
    <row r="10" spans="1:9" x14ac:dyDescent="0.25">
      <c r="F10" s="26"/>
      <c r="G10" s="27"/>
      <c r="H10" s="27"/>
      <c r="I10" s="28"/>
    </row>
    <row r="11" spans="1:9" x14ac:dyDescent="0.25">
      <c r="F11" s="26"/>
      <c r="G11" s="27"/>
      <c r="H11" s="27"/>
      <c r="I11" s="28"/>
    </row>
    <row r="12" spans="1:9" x14ac:dyDescent="0.25">
      <c r="A12" t="s">
        <v>11</v>
      </c>
      <c r="F12" s="26"/>
      <c r="G12" s="27"/>
      <c r="H12" s="27"/>
      <c r="I12" s="28"/>
    </row>
    <row r="13" spans="1:9" ht="15.75" thickBot="1" x14ac:dyDescent="0.3">
      <c r="C13" t="s">
        <v>12</v>
      </c>
      <c r="F13" s="29"/>
      <c r="G13" s="30"/>
      <c r="H13" s="30"/>
      <c r="I13" s="31"/>
    </row>
    <row r="14" spans="1:9" x14ac:dyDescent="0.25">
      <c r="A14" s="1" t="s">
        <v>1</v>
      </c>
      <c r="B14" s="1">
        <v>500000</v>
      </c>
      <c r="C14">
        <v>30</v>
      </c>
    </row>
    <row r="15" spans="1:9" x14ac:dyDescent="0.25">
      <c r="A15" s="1" t="s">
        <v>6</v>
      </c>
      <c r="B15" s="1">
        <v>650000</v>
      </c>
      <c r="C15">
        <v>30</v>
      </c>
    </row>
    <row r="16" spans="1:9" x14ac:dyDescent="0.25">
      <c r="A16" s="1" t="s">
        <v>2</v>
      </c>
      <c r="B16" s="1">
        <v>750000</v>
      </c>
      <c r="C16">
        <v>30</v>
      </c>
    </row>
    <row r="17" spans="1:8" x14ac:dyDescent="0.25">
      <c r="A17" s="1" t="s">
        <v>3</v>
      </c>
      <c r="B17" s="1">
        <v>600000</v>
      </c>
      <c r="C17">
        <v>30</v>
      </c>
    </row>
    <row r="18" spans="1:8" x14ac:dyDescent="0.25">
      <c r="A18" s="1" t="s">
        <v>4</v>
      </c>
      <c r="B18" s="1">
        <v>620000</v>
      </c>
      <c r="C18">
        <v>30</v>
      </c>
    </row>
    <row r="19" spans="1:8" x14ac:dyDescent="0.25">
      <c r="A19" s="1" t="s">
        <v>5</v>
      </c>
      <c r="B19" s="5">
        <f>+(700000/30)*20</f>
        <v>466666.66666666663</v>
      </c>
      <c r="C19">
        <v>20</v>
      </c>
      <c r="E19" t="s">
        <v>0</v>
      </c>
    </row>
    <row r="20" spans="1:8" x14ac:dyDescent="0.25">
      <c r="A20" s="6" t="s">
        <v>9</v>
      </c>
      <c r="B20" s="7">
        <f>AVERAGE(B14:B19)</f>
        <v>597777.77777777775</v>
      </c>
      <c r="C20">
        <f>SUM(C14:C19)</f>
        <v>170</v>
      </c>
      <c r="D20">
        <f>+B20*C20</f>
        <v>101622222.22222222</v>
      </c>
      <c r="E20" s="8">
        <f>+D20/360</f>
        <v>282283.95061728393</v>
      </c>
    </row>
    <row r="22" spans="1:8" x14ac:dyDescent="0.25">
      <c r="C22" s="2">
        <f>+B20</f>
        <v>597777.77777777775</v>
      </c>
      <c r="D22">
        <v>360</v>
      </c>
    </row>
    <row r="23" spans="1:8" x14ac:dyDescent="0.25">
      <c r="D23">
        <v>170</v>
      </c>
    </row>
    <row r="24" spans="1:8" x14ac:dyDescent="0.25">
      <c r="D24" s="8">
        <f>+D23*C22/D22</f>
        <v>282283.95061728393</v>
      </c>
    </row>
    <row r="25" spans="1:8" ht="15.75" thickBot="1" x14ac:dyDescent="0.3"/>
    <row r="26" spans="1:8" x14ac:dyDescent="0.25">
      <c r="A26" s="32" t="s">
        <v>30</v>
      </c>
      <c r="B26" s="33"/>
      <c r="C26" s="33"/>
      <c r="D26" s="33"/>
      <c r="E26" s="33"/>
      <c r="F26" s="34"/>
      <c r="G26" s="38" t="s">
        <v>31</v>
      </c>
      <c r="H26" s="39"/>
    </row>
    <row r="27" spans="1:8" ht="15.75" thickBot="1" x14ac:dyDescent="0.3">
      <c r="A27" s="35"/>
      <c r="B27" s="36"/>
      <c r="C27" s="36"/>
      <c r="D27" s="36"/>
      <c r="E27" s="36"/>
      <c r="F27" s="37"/>
      <c r="G27" s="40"/>
      <c r="H27" s="41"/>
    </row>
    <row r="31" spans="1:8" x14ac:dyDescent="0.25">
      <c r="A31" s="12" t="s">
        <v>21</v>
      </c>
      <c r="B31" s="13"/>
      <c r="C31" s="13"/>
      <c r="D31" s="13"/>
      <c r="E31" s="13"/>
      <c r="F31" s="14"/>
    </row>
    <row r="32" spans="1:8" x14ac:dyDescent="0.25">
      <c r="A32" s="15"/>
      <c r="B32" s="16"/>
      <c r="C32" s="16"/>
      <c r="D32" s="16"/>
      <c r="E32" s="16"/>
      <c r="F32" s="17"/>
    </row>
    <row r="33" spans="1:4" x14ac:dyDescent="0.25">
      <c r="C33" s="11" t="s">
        <v>20</v>
      </c>
    </row>
    <row r="34" spans="1:4" x14ac:dyDescent="0.25">
      <c r="A34" s="1" t="s">
        <v>1</v>
      </c>
      <c r="B34" s="10">
        <v>500000</v>
      </c>
      <c r="C34" s="5">
        <f>+B34*8.333/100</f>
        <v>41665</v>
      </c>
    </row>
    <row r="35" spans="1:4" x14ac:dyDescent="0.25">
      <c r="A35" s="1" t="s">
        <v>6</v>
      </c>
      <c r="B35" s="10">
        <v>650000</v>
      </c>
      <c r="C35" s="5">
        <f t="shared" ref="C35:C39" si="0">+B35*8.333/100</f>
        <v>54164.5</v>
      </c>
    </row>
    <row r="36" spans="1:4" x14ac:dyDescent="0.25">
      <c r="A36" s="1" t="s">
        <v>2</v>
      </c>
      <c r="B36" s="10">
        <v>750000</v>
      </c>
      <c r="C36" s="5">
        <f t="shared" si="0"/>
        <v>62497.5</v>
      </c>
    </row>
    <row r="37" spans="1:4" x14ac:dyDescent="0.25">
      <c r="A37" s="1" t="s">
        <v>3</v>
      </c>
      <c r="B37" s="10">
        <v>600000</v>
      </c>
      <c r="C37" s="5">
        <f t="shared" si="0"/>
        <v>49998</v>
      </c>
    </row>
    <row r="38" spans="1:4" x14ac:dyDescent="0.25">
      <c r="A38" s="1" t="s">
        <v>4</v>
      </c>
      <c r="B38" s="10">
        <v>620000</v>
      </c>
      <c r="C38" s="5">
        <f t="shared" si="0"/>
        <v>51664.6</v>
      </c>
    </row>
    <row r="39" spans="1:4" x14ac:dyDescent="0.25">
      <c r="A39" s="1" t="s">
        <v>5</v>
      </c>
      <c r="B39" s="10">
        <v>700000</v>
      </c>
      <c r="C39" s="5">
        <f t="shared" si="0"/>
        <v>58331</v>
      </c>
    </row>
    <row r="40" spans="1:4" x14ac:dyDescent="0.25">
      <c r="C40" s="2">
        <f>SUM(C34:C39)</f>
        <v>318320.59999999998</v>
      </c>
    </row>
    <row r="43" spans="1:4" x14ac:dyDescent="0.25">
      <c r="A43" s="1" t="s">
        <v>18</v>
      </c>
      <c r="B43" s="5">
        <f>+C40</f>
        <v>318320.59999999998</v>
      </c>
    </row>
    <row r="44" spans="1:4" x14ac:dyDescent="0.25">
      <c r="A44" s="1" t="s">
        <v>19</v>
      </c>
      <c r="B44" s="5">
        <f>+D24</f>
        <v>282283.95061728393</v>
      </c>
      <c r="C44" s="2">
        <f>+B43-B44</f>
        <v>36036.649382716045</v>
      </c>
      <c r="D44" t="s">
        <v>29</v>
      </c>
    </row>
    <row r="47" spans="1:4" x14ac:dyDescent="0.25">
      <c r="A47" s="18" t="s">
        <v>17</v>
      </c>
      <c r="B47" s="18"/>
      <c r="C47" s="18"/>
      <c r="D47" s="18"/>
    </row>
    <row r="48" spans="1:4" x14ac:dyDescent="0.25">
      <c r="A48" s="9" t="s">
        <v>13</v>
      </c>
      <c r="B48" s="9" t="s">
        <v>14</v>
      </c>
      <c r="C48" s="9" t="s">
        <v>15</v>
      </c>
      <c r="D48" s="9" t="s">
        <v>16</v>
      </c>
    </row>
    <row r="49" spans="1:6" x14ac:dyDescent="0.25">
      <c r="A49" s="1">
        <v>261020</v>
      </c>
      <c r="B49" s="1" t="s">
        <v>22</v>
      </c>
      <c r="C49" s="1">
        <v>36037</v>
      </c>
      <c r="D49" s="1"/>
    </row>
    <row r="50" spans="1:6" x14ac:dyDescent="0.25">
      <c r="A50" s="1">
        <v>425035</v>
      </c>
      <c r="B50" s="1" t="s">
        <v>23</v>
      </c>
      <c r="C50" s="1"/>
      <c r="D50" s="1">
        <f>+C49</f>
        <v>36037</v>
      </c>
    </row>
    <row r="53" spans="1:6" x14ac:dyDescent="0.25">
      <c r="A53" s="1" t="s">
        <v>18</v>
      </c>
      <c r="B53" s="5">
        <f>+B44</f>
        <v>282283.95061728393</v>
      </c>
    </row>
    <row r="54" spans="1:6" x14ac:dyDescent="0.25">
      <c r="A54" s="1" t="s">
        <v>19</v>
      </c>
      <c r="B54" s="5">
        <f>+B43</f>
        <v>318320.59999999998</v>
      </c>
      <c r="C54" s="2">
        <f>+B53-B54</f>
        <v>-36036.649382716045</v>
      </c>
    </row>
    <row r="57" spans="1:6" x14ac:dyDescent="0.25">
      <c r="A57" s="18" t="s">
        <v>24</v>
      </c>
      <c r="B57" s="18"/>
      <c r="C57" s="18"/>
      <c r="D57" s="18"/>
    </row>
    <row r="58" spans="1:6" x14ac:dyDescent="0.25">
      <c r="A58" s="9" t="s">
        <v>13</v>
      </c>
      <c r="B58" s="9" t="s">
        <v>14</v>
      </c>
      <c r="C58" s="9" t="s">
        <v>15</v>
      </c>
      <c r="D58" s="9" t="s">
        <v>16</v>
      </c>
    </row>
    <row r="59" spans="1:6" x14ac:dyDescent="0.25">
      <c r="A59" s="1">
        <v>261020</v>
      </c>
      <c r="B59" s="1" t="s">
        <v>22</v>
      </c>
      <c r="C59" s="1"/>
      <c r="D59" s="1">
        <v>36037</v>
      </c>
    </row>
    <row r="60" spans="1:6" x14ac:dyDescent="0.25">
      <c r="A60" s="1">
        <v>510536</v>
      </c>
      <c r="B60" s="1" t="s">
        <v>22</v>
      </c>
      <c r="C60" s="1">
        <f>+D59</f>
        <v>36037</v>
      </c>
      <c r="D60" s="1"/>
    </row>
    <row r="63" spans="1:6" x14ac:dyDescent="0.25">
      <c r="A63" s="12" t="s">
        <v>25</v>
      </c>
      <c r="B63" s="13"/>
      <c r="C63" s="13"/>
      <c r="D63" s="13"/>
      <c r="E63" s="13"/>
      <c r="F63" s="14"/>
    </row>
    <row r="64" spans="1:6" x14ac:dyDescent="0.25">
      <c r="A64" s="15"/>
      <c r="B64" s="16"/>
      <c r="C64" s="16"/>
      <c r="D64" s="16"/>
      <c r="E64" s="16"/>
      <c r="F64" s="17"/>
    </row>
    <row r="67" spans="1:4" x14ac:dyDescent="0.25">
      <c r="A67" s="18" t="s">
        <v>26</v>
      </c>
      <c r="B67" s="18"/>
      <c r="C67" s="18"/>
      <c r="D67" s="18"/>
    </row>
    <row r="68" spans="1:4" x14ac:dyDescent="0.25">
      <c r="A68" s="9" t="s">
        <v>13</v>
      </c>
      <c r="B68" s="9" t="s">
        <v>14</v>
      </c>
      <c r="C68" s="9" t="s">
        <v>15</v>
      </c>
      <c r="D68" s="9" t="s">
        <v>16</v>
      </c>
    </row>
    <row r="69" spans="1:4" x14ac:dyDescent="0.25">
      <c r="A69" s="1">
        <v>261020</v>
      </c>
      <c r="B69" s="1" t="s">
        <v>22</v>
      </c>
      <c r="C69" s="1">
        <v>282284</v>
      </c>
      <c r="D69" s="1"/>
    </row>
    <row r="70" spans="1:4" x14ac:dyDescent="0.25">
      <c r="A70" s="1">
        <v>252001</v>
      </c>
      <c r="B70" s="1" t="s">
        <v>22</v>
      </c>
      <c r="C70" s="1"/>
      <c r="D70" s="1">
        <f>+C69</f>
        <v>282284</v>
      </c>
    </row>
    <row r="73" spans="1:4" x14ac:dyDescent="0.25">
      <c r="A73" s="18" t="s">
        <v>27</v>
      </c>
      <c r="B73" s="18"/>
      <c r="C73" s="18"/>
      <c r="D73" s="18"/>
    </row>
    <row r="74" spans="1:4" x14ac:dyDescent="0.25">
      <c r="A74" s="9" t="s">
        <v>13</v>
      </c>
      <c r="B74" s="9" t="s">
        <v>14</v>
      </c>
      <c r="C74" s="9" t="s">
        <v>15</v>
      </c>
      <c r="D74" s="9" t="s">
        <v>16</v>
      </c>
    </row>
    <row r="75" spans="1:4" x14ac:dyDescent="0.25">
      <c r="A75" s="1">
        <v>252001</v>
      </c>
      <c r="B75" s="1" t="s">
        <v>22</v>
      </c>
      <c r="C75" s="1">
        <v>282284</v>
      </c>
      <c r="D75" s="1"/>
    </row>
    <row r="76" spans="1:4" x14ac:dyDescent="0.25">
      <c r="A76" s="1">
        <v>111005</v>
      </c>
      <c r="B76" s="1" t="s">
        <v>28</v>
      </c>
      <c r="C76" s="1"/>
      <c r="D76" s="1">
        <f>+C75</f>
        <v>282284</v>
      </c>
    </row>
  </sheetData>
  <mergeCells count="11">
    <mergeCell ref="A63:F64"/>
    <mergeCell ref="A67:D67"/>
    <mergeCell ref="A73:D73"/>
    <mergeCell ref="A1:D1"/>
    <mergeCell ref="F2:I2"/>
    <mergeCell ref="F3:I13"/>
    <mergeCell ref="A47:D47"/>
    <mergeCell ref="A31:F32"/>
    <mergeCell ref="A57:D57"/>
    <mergeCell ref="A26:F27"/>
    <mergeCell ref="G26:H2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PRIMA DE SRVICIOS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ConTabilizalo.com</dc:creator>
  <cp:lastModifiedBy>ConTabilizalo.com</cp:lastModifiedBy>
  <dcterms:created xsi:type="dcterms:W3CDTF">2014-06-06T01:30:04Z</dcterms:created>
  <dcterms:modified xsi:type="dcterms:W3CDTF">2014-06-13T17:52:23Z</dcterms:modified>
</cp:coreProperties>
</file>