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09. cesantias\"/>
    </mc:Choice>
  </mc:AlternateContent>
  <bookViews>
    <workbookView xWindow="0" yWindow="0" windowWidth="15360" windowHeight="9228"/>
  </bookViews>
  <sheets>
    <sheet name="Cesanti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5" i="1"/>
  <c r="F16" i="1"/>
  <c r="F17" i="1"/>
  <c r="F63" i="1"/>
  <c r="F64" i="1"/>
  <c r="F65" i="1" s="1"/>
  <c r="F88" i="1"/>
  <c r="F89" i="1" s="1"/>
  <c r="F107" i="1"/>
  <c r="F108" i="1" s="1"/>
</calcChain>
</file>

<file path=xl/sharedStrings.xml><?xml version="1.0" encoding="utf-8"?>
<sst xmlns="http://schemas.openxmlformats.org/spreadsheetml/2006/main" count="102" uniqueCount="64">
  <si>
    <t>Salario base para liquidar</t>
  </si>
  <si>
    <t>promedio de salario</t>
  </si>
  <si>
    <t>Diciembre</t>
  </si>
  <si>
    <t>Noviembre</t>
  </si>
  <si>
    <t>Octubre</t>
  </si>
  <si>
    <t>Septiembre</t>
  </si>
  <si>
    <t>Agosto</t>
  </si>
  <si>
    <t>Julio</t>
  </si>
  <si>
    <t>Junio</t>
  </si>
  <si>
    <t>Una persona ingreso a laborar el 01 de junio y presento los siguientes salarios hasta diciembre 31</t>
  </si>
  <si>
    <t>Ejemplo 5 - cuando no se ha cumplido un año</t>
  </si>
  <si>
    <t>Mayo</t>
  </si>
  <si>
    <t>Abril</t>
  </si>
  <si>
    <t>Marzo</t>
  </si>
  <si>
    <t>Febrero</t>
  </si>
  <si>
    <t>Enero</t>
  </si>
  <si>
    <t>Una persona ingreso a laborar el 01 de enero y presento los siguientes salarios hasta diciembre 31</t>
  </si>
  <si>
    <t>Ejemplo 4 - cuando tiene salario variable durante todo el periodo</t>
  </si>
  <si>
    <t>360 Diás</t>
  </si>
  <si>
    <t>Prima</t>
  </si>
  <si>
    <t>= Auxilio de Cesantía</t>
  </si>
  <si>
    <t>Dias trabajados x Salario</t>
  </si>
  <si>
    <t>Formula</t>
  </si>
  <si>
    <t>NOTA: El empleador podrá abtenerse de realizar estos pagos hasta tanto la justicia decida.</t>
  </si>
  <si>
    <t>→ La revelación de secretos tecnicos o comerciales o de carácter privado con perjuicio grave para la empresa</t>
  </si>
  <si>
    <t>→ Daño material grave causado intensionalmente a las edificaciones, obras, maquinaria y materias primas y demas objetos relacionados con el trabajo</t>
  </si>
  <si>
    <t>→ Por actos delictuosos contra el empleador o sus parientes dentro del segundo grado de consanguinidad y primero de afinidad o el personal directivo.</t>
  </si>
  <si>
    <t>► Cuando el contrato termine por alguna de las siguietes causas:</t>
  </si>
  <si>
    <t>TRABAJADORES QUE PIERDEN EL DERECHO</t>
  </si>
  <si>
    <t>→ Artesanos que trabajando personalmente en su establecimiento, no ocupen más de 5 trabajadores permanentes extraños a su familia</t>
  </si>
  <si>
    <t>→ Los de la industria puramente familiar</t>
  </si>
  <si>
    <t>TRABAJADORES EXCLUIDOS DEL DERECHO DE CESANTIA,</t>
  </si>
  <si>
    <t>Ejemplo 3 - cuando hay variación en los ultimos tres meses</t>
  </si>
  <si>
    <t>► Debe realizar una provisión de manera mensual de un 8,333% por cada empleado o sobre el total devengado.</t>
  </si>
  <si>
    <t>Desde el punto de vista contable</t>
  </si>
  <si>
    <t>→ La afiliación a un fondo se dará en el momento en que el empleador consigne las cesantias del trabajador.</t>
  </si>
  <si>
    <t>→ si el trabajador tiene varios contratos de trabajo con un solo empleador solo podrá elegir un fondo</t>
  </si>
  <si>
    <t>→ Si el trabajador tiene contratos de trabajo con diferentes empleadores podrá elegir un fondo diferente para cada uno si lo desea</t>
  </si>
  <si>
    <t>► Fondo de Cesantiás</t>
  </si>
  <si>
    <t>→  Pago de matriculas en instituciones y programas tecnicos conducentes a certificados de actitud ocupacional</t>
  </si>
  <si>
    <t>→ Cuando requiera pagar matriculas suyas o de su circulo familiar de estudios de educación superior</t>
  </si>
  <si>
    <t>→ Cuando la ley lo faculte para hecer retiros con destino a la financiación de vivienda</t>
  </si>
  <si>
    <t>→ Cuando termine el contrato de trabajo</t>
  </si>
  <si>
    <t>EL TRABAJADOR SOLO PODRÁ RETIRAR SUS CESANTIAS DEL FONDO EN LOS SIGUIENTES CASOS:</t>
  </si>
  <si>
    <t>► Trimestral mente el fondo de cesantias deberá abonar a al trabajador afiliado la parte que le corresponde por rendimientos.</t>
  </si>
  <si>
    <t>► En los casos en que se termine el contrato de trabajo el empleador deberá pagar las cesantias causadas directamente al trabajador</t>
  </si>
  <si>
    <t>► Las cesantias generan intereses que deben consignarse a mas tardar el 31 de enero del año siguiente</t>
  </si>
  <si>
    <t>Ejemplo 2 - cuando NO hay variación en los ultimos tres meses</t>
  </si>
  <si>
    <t>► Las Cesantias deben liquidarse con corte al 31 de diciembre de cada año y deben consignarse en un fondo de cesantias a mas tardear el 15 de febrero del año siguiente.</t>
  </si>
  <si>
    <t>Neto a cobrar por el trabador</t>
  </si>
  <si>
    <t>→ En los salarios variables se deberá tomar el salario promedio mensual de lo devengado en el ultimo año de servicios o en todo el tiempo servido si fuere menor a un año.</t>
  </si>
  <si>
    <t>Pension</t>
  </si>
  <si>
    <t>► Salario Base: Ultimo salario mensual siempre que no haya sufrido variaciones en los tres meses anteriores</t>
  </si>
  <si>
    <t>Salud</t>
  </si>
  <si>
    <t>Deducciones</t>
  </si>
  <si>
    <t>Total Devengado:</t>
  </si>
  <si>
    <t>Corresponde a 30 días de salario al año.</t>
  </si>
  <si>
    <t>Subsidio de trasporte:</t>
  </si>
  <si>
    <t>Salario:</t>
  </si>
  <si>
    <t>AUXILIO DE CESANTIAS - Sistema de liquidación anual definitiva</t>
  </si>
  <si>
    <t>► Un empleado devenga de forma fija mensual un total de:</t>
  </si>
  <si>
    <t>Para el calculo de las prestaciones sociales debe tenerse en cuenta que los años se toman de 360 dias y los meses de 30 días</t>
  </si>
  <si>
    <t>El empleador deberá reconocer algunos valores que se encuetran estipulados por ley a los trabajadores que vinculados a través de contrato de trabajo.</t>
  </si>
  <si>
    <t>PRESTACIONES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</si>
</sst>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3" fontId="2" fillId="0" borderId="3" xfId="0" applyNumberFormat="1" applyFont="1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2" borderId="0" xfId="0" applyFont="1" applyFill="1" applyBorder="1" applyAlignment="1">
      <alignment horizontal="center" vertical="center"/>
    </xf>
    <xf numFmtId="3" fontId="2" fillId="0" borderId="11" xfId="0" applyNumberFormat="1" applyFont="1" applyBorder="1"/>
    <xf numFmtId="0" fontId="0" fillId="0" borderId="5" xfId="0" applyBorder="1"/>
    <xf numFmtId="0" fontId="1" fillId="2" borderId="9" xfId="0" applyFont="1" applyFill="1" applyBorder="1" applyAlignment="1">
      <alignment horizontal="center" vertical="center"/>
    </xf>
    <xf numFmtId="3" fontId="0" fillId="0" borderId="11" xfId="0" applyNumberFormat="1" applyBorder="1"/>
    <xf numFmtId="0" fontId="2" fillId="0" borderId="7" xfId="0" applyFont="1" applyBorder="1"/>
    <xf numFmtId="0" fontId="1" fillId="2" borderId="1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33115" cy="8012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3115" cy="8012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showGridLines="0" tabSelected="1" zoomScale="85" zoomScaleNormal="85" workbookViewId="0">
      <selection activeCell="N58" sqref="N58"/>
    </sheetView>
  </sheetViews>
  <sheetFormatPr baseColWidth="10" defaultColWidth="5.33203125" defaultRowHeight="14.4" x14ac:dyDescent="0.3"/>
  <cols>
    <col min="2" max="2" width="5.33203125" customWidth="1"/>
    <col min="3" max="3" width="4" customWidth="1"/>
    <col min="6" max="6" width="8.21875" bestFit="1" customWidth="1"/>
    <col min="8" max="8" width="8.21875" bestFit="1" customWidth="1"/>
    <col min="9" max="9" width="10.77734375" bestFit="1" customWidth="1"/>
    <col min="10" max="10" width="1.77734375" customWidth="1"/>
    <col min="12" max="12" width="10.77734375" bestFit="1" customWidth="1"/>
    <col min="14" max="14" width="7.21875" bestFit="1" customWidth="1"/>
    <col min="15" max="15" width="11.6640625" bestFit="1" customWidth="1"/>
    <col min="16" max="16" width="4" customWidth="1"/>
    <col min="17" max="17" width="0.5546875" customWidth="1"/>
    <col min="18" max="18" width="4.5546875" bestFit="1" customWidth="1"/>
    <col min="22" max="22" width="5.33203125" customWidth="1"/>
    <col min="23" max="23" width="0.6640625" customWidth="1"/>
  </cols>
  <sheetData>
    <row r="1" spans="1:26" ht="15" customHeight="1" x14ac:dyDescent="0.3">
      <c r="J1" s="39" t="s">
        <v>63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7"/>
    </row>
    <row r="2" spans="1:26" ht="15" customHeight="1" x14ac:dyDescent="0.3">
      <c r="J2" s="3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</row>
    <row r="3" spans="1:26" ht="15" customHeight="1" thickBot="1" x14ac:dyDescent="0.35">
      <c r="J3" s="3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1"/>
    </row>
    <row r="6" spans="1:26" ht="45.6" customHeight="1" x14ac:dyDescent="0.3">
      <c r="J6" s="30" t="s">
        <v>62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45.6" customHeight="1" x14ac:dyDescent="0.3">
      <c r="J7" s="29" t="s">
        <v>61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9" customHeight="1" x14ac:dyDescent="0.3"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3">
      <c r="A9" t="s">
        <v>60</v>
      </c>
      <c r="J9" s="26" t="s">
        <v>59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3">
      <c r="A10" s="27" t="s">
        <v>58</v>
      </c>
      <c r="B10" s="18"/>
      <c r="C10" s="18"/>
      <c r="D10" s="18"/>
      <c r="E10" s="18"/>
      <c r="F10" s="24">
        <v>800000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3">
      <c r="A11" s="25" t="s">
        <v>57</v>
      </c>
      <c r="B11" s="15"/>
      <c r="C11" s="15"/>
      <c r="D11" s="15"/>
      <c r="E11" s="15"/>
      <c r="F11" s="24">
        <v>80000</v>
      </c>
      <c r="J11" s="23" t="s">
        <v>56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3">
      <c r="A12" s="22" t="s">
        <v>55</v>
      </c>
      <c r="B12" s="12"/>
      <c r="C12" s="12"/>
      <c r="D12" s="12"/>
      <c r="E12" s="12"/>
      <c r="F12" s="21">
        <f>+F10+F11</f>
        <v>880000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3"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3">
      <c r="A14" s="19" t="s">
        <v>54</v>
      </c>
      <c r="B14" s="18"/>
      <c r="C14" s="18"/>
      <c r="D14" s="18"/>
      <c r="E14" s="18"/>
      <c r="F14" s="17"/>
    </row>
    <row r="15" spans="1:26" x14ac:dyDescent="0.3">
      <c r="A15" s="16" t="s">
        <v>53</v>
      </c>
      <c r="B15" s="15"/>
      <c r="C15" s="15"/>
      <c r="D15" s="15"/>
      <c r="E15" s="15"/>
      <c r="F15" s="14">
        <f>+-F10*4/100</f>
        <v>-32000</v>
      </c>
      <c r="J15" t="s">
        <v>52</v>
      </c>
    </row>
    <row r="16" spans="1:26" x14ac:dyDescent="0.3">
      <c r="A16" s="16" t="s">
        <v>51</v>
      </c>
      <c r="B16" s="15"/>
      <c r="C16" s="15"/>
      <c r="D16" s="15"/>
      <c r="E16" s="15"/>
      <c r="F16" s="14">
        <f>+F10*-4/100</f>
        <v>-32000</v>
      </c>
      <c r="K16" s="8" t="s">
        <v>50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3">
      <c r="A17" s="13" t="s">
        <v>49</v>
      </c>
      <c r="B17" s="12"/>
      <c r="C17" s="12"/>
      <c r="D17" s="12"/>
      <c r="E17" s="12"/>
      <c r="F17" s="11">
        <f>+F12+F15+F16</f>
        <v>816000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9" spans="1:26" x14ac:dyDescent="0.3">
      <c r="J19" s="8" t="s">
        <v>48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3">
      <c r="A20" s="1" t="s">
        <v>47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2" spans="1:26" x14ac:dyDescent="0.3">
      <c r="A22" s="3" t="s">
        <v>16</v>
      </c>
      <c r="B22" s="3"/>
      <c r="C22" s="3"/>
      <c r="D22" s="3"/>
      <c r="E22" s="3"/>
      <c r="F22" s="3"/>
      <c r="G22" s="3"/>
      <c r="H22" s="3"/>
      <c r="J22" t="s">
        <v>46</v>
      </c>
    </row>
    <row r="23" spans="1:26" x14ac:dyDescent="0.3">
      <c r="A23" s="3"/>
      <c r="B23" s="3"/>
      <c r="C23" s="3"/>
      <c r="D23" s="3"/>
      <c r="E23" s="3"/>
      <c r="F23" s="3"/>
      <c r="G23" s="3"/>
      <c r="H23" s="3"/>
      <c r="J23" s="10" t="s">
        <v>45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3">
      <c r="A24" s="3"/>
      <c r="B24" s="3"/>
      <c r="C24" s="3"/>
      <c r="D24" s="3"/>
      <c r="E24" s="3"/>
      <c r="F24" s="3"/>
      <c r="G24" s="3"/>
      <c r="H24" s="3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3">
      <c r="J25" t="s">
        <v>44</v>
      </c>
    </row>
    <row r="26" spans="1:26" x14ac:dyDescent="0.3">
      <c r="A26" t="s">
        <v>15</v>
      </c>
      <c r="F26">
        <v>900000</v>
      </c>
      <c r="H26" s="2"/>
    </row>
    <row r="27" spans="1:26" x14ac:dyDescent="0.3">
      <c r="A27" t="s">
        <v>14</v>
      </c>
      <c r="F27">
        <v>900000</v>
      </c>
      <c r="J27" s="1" t="s">
        <v>43</v>
      </c>
    </row>
    <row r="28" spans="1:26" x14ac:dyDescent="0.3">
      <c r="A28" t="s">
        <v>13</v>
      </c>
      <c r="F28">
        <v>900000</v>
      </c>
    </row>
    <row r="29" spans="1:26" x14ac:dyDescent="0.3">
      <c r="A29" t="s">
        <v>12</v>
      </c>
      <c r="F29">
        <v>900000</v>
      </c>
      <c r="J29" t="s">
        <v>42</v>
      </c>
    </row>
    <row r="30" spans="1:26" x14ac:dyDescent="0.3">
      <c r="A30" t="s">
        <v>11</v>
      </c>
      <c r="F30">
        <v>900000</v>
      </c>
      <c r="J30" t="s">
        <v>41</v>
      </c>
    </row>
    <row r="31" spans="1:26" x14ac:dyDescent="0.3">
      <c r="A31" t="s">
        <v>8</v>
      </c>
      <c r="F31">
        <v>900000</v>
      </c>
      <c r="J31" t="s">
        <v>40</v>
      </c>
    </row>
    <row r="32" spans="1:26" x14ac:dyDescent="0.3">
      <c r="A32" t="s">
        <v>7</v>
      </c>
      <c r="F32">
        <v>900000</v>
      </c>
      <c r="J32" t="s">
        <v>39</v>
      </c>
    </row>
    <row r="33" spans="1:27" x14ac:dyDescent="0.3">
      <c r="A33" t="s">
        <v>6</v>
      </c>
      <c r="F33">
        <v>900000</v>
      </c>
    </row>
    <row r="34" spans="1:27" x14ac:dyDescent="0.3">
      <c r="A34" t="s">
        <v>5</v>
      </c>
      <c r="F34">
        <v>900000</v>
      </c>
      <c r="J34" t="s">
        <v>38</v>
      </c>
    </row>
    <row r="35" spans="1:27" x14ac:dyDescent="0.3">
      <c r="A35" t="s">
        <v>4</v>
      </c>
      <c r="F35">
        <v>900000</v>
      </c>
      <c r="K35" s="10" t="s">
        <v>37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t="s">
        <v>3</v>
      </c>
      <c r="F36">
        <v>900000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t="s">
        <v>2</v>
      </c>
      <c r="F37">
        <v>900000</v>
      </c>
      <c r="K37" t="s">
        <v>36</v>
      </c>
    </row>
    <row r="39" spans="1:27" x14ac:dyDescent="0.3">
      <c r="A39" s="1" t="s">
        <v>0</v>
      </c>
      <c r="F39" s="1">
        <v>900000</v>
      </c>
      <c r="K39" t="s">
        <v>35</v>
      </c>
    </row>
    <row r="40" spans="1:27" ht="14.4" customHeight="1" x14ac:dyDescent="0.3"/>
    <row r="41" spans="1:27" x14ac:dyDescent="0.3">
      <c r="K41" t="s">
        <v>34</v>
      </c>
    </row>
    <row r="42" spans="1:27" x14ac:dyDescent="0.3">
      <c r="K42" t="s">
        <v>33</v>
      </c>
    </row>
    <row r="44" spans="1:27" x14ac:dyDescent="0.3">
      <c r="A44" s="1" t="s">
        <v>32</v>
      </c>
    </row>
    <row r="45" spans="1:27" x14ac:dyDescent="0.3">
      <c r="J45" s="1" t="s">
        <v>31</v>
      </c>
    </row>
    <row r="46" spans="1:27" x14ac:dyDescent="0.3">
      <c r="A46" s="3" t="s">
        <v>16</v>
      </c>
      <c r="B46" s="3"/>
      <c r="C46" s="3"/>
      <c r="D46" s="3"/>
      <c r="E46" s="3"/>
      <c r="F46" s="3"/>
      <c r="G46" s="3"/>
      <c r="H46" s="3"/>
    </row>
    <row r="47" spans="1:27" x14ac:dyDescent="0.3">
      <c r="A47" s="3"/>
      <c r="B47" s="3"/>
      <c r="C47" s="3"/>
      <c r="D47" s="3"/>
      <c r="E47" s="3"/>
      <c r="F47" s="3"/>
      <c r="G47" s="3"/>
      <c r="H47" s="3"/>
      <c r="J47" t="s">
        <v>30</v>
      </c>
    </row>
    <row r="48" spans="1:27" x14ac:dyDescent="0.3">
      <c r="A48" s="3"/>
      <c r="B48" s="3"/>
      <c r="C48" s="3"/>
      <c r="D48" s="3"/>
      <c r="E48" s="3"/>
      <c r="F48" s="3"/>
      <c r="G48" s="3"/>
      <c r="H48" s="3"/>
      <c r="J48" s="9" t="s">
        <v>29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7" x14ac:dyDescent="0.3"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7" x14ac:dyDescent="0.3">
      <c r="A50" t="s">
        <v>15</v>
      </c>
      <c r="F50">
        <v>900000</v>
      </c>
      <c r="H50" s="2"/>
    </row>
    <row r="51" spans="1:27" x14ac:dyDescent="0.3">
      <c r="A51" t="s">
        <v>14</v>
      </c>
      <c r="F51">
        <v>900000</v>
      </c>
      <c r="J51" s="1" t="s">
        <v>28</v>
      </c>
    </row>
    <row r="52" spans="1:27" ht="14.4" customHeight="1" x14ac:dyDescent="0.3">
      <c r="A52" t="s">
        <v>13</v>
      </c>
      <c r="F52">
        <v>900000</v>
      </c>
    </row>
    <row r="53" spans="1:27" x14ac:dyDescent="0.3">
      <c r="A53" t="s">
        <v>12</v>
      </c>
      <c r="F53">
        <v>900000</v>
      </c>
      <c r="J53" t="s">
        <v>27</v>
      </c>
    </row>
    <row r="54" spans="1:27" x14ac:dyDescent="0.3">
      <c r="A54" t="s">
        <v>11</v>
      </c>
      <c r="F54">
        <v>900000</v>
      </c>
      <c r="K54" s="8" t="s">
        <v>26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x14ac:dyDescent="0.3">
      <c r="A55" t="s">
        <v>8</v>
      </c>
      <c r="F55">
        <v>900000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x14ac:dyDescent="0.3">
      <c r="A56" t="s">
        <v>7</v>
      </c>
      <c r="F56">
        <v>900000</v>
      </c>
      <c r="K56" s="8" t="s">
        <v>25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4.4" customHeight="1" x14ac:dyDescent="0.3">
      <c r="A57" t="s">
        <v>6</v>
      </c>
      <c r="F57">
        <v>900000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x14ac:dyDescent="0.3">
      <c r="A58" t="s">
        <v>5</v>
      </c>
      <c r="F58">
        <v>900000</v>
      </c>
      <c r="K58" t="s">
        <v>24</v>
      </c>
    </row>
    <row r="59" spans="1:27" x14ac:dyDescent="0.3">
      <c r="A59" t="s">
        <v>4</v>
      </c>
      <c r="F59">
        <v>900000</v>
      </c>
    </row>
    <row r="60" spans="1:27" x14ac:dyDescent="0.3">
      <c r="A60" t="s">
        <v>3</v>
      </c>
      <c r="F60">
        <v>1200000</v>
      </c>
      <c r="L60" s="1" t="s">
        <v>23</v>
      </c>
    </row>
    <row r="61" spans="1:27" x14ac:dyDescent="0.3">
      <c r="A61" t="s">
        <v>2</v>
      </c>
      <c r="F61">
        <v>900000</v>
      </c>
    </row>
    <row r="62" spans="1:27" x14ac:dyDescent="0.3">
      <c r="K62" s="1" t="s">
        <v>22</v>
      </c>
    </row>
    <row r="63" spans="1:27" x14ac:dyDescent="0.3">
      <c r="A63" t="s">
        <v>1</v>
      </c>
      <c r="F63">
        <f>SUM(F50:F61)/12</f>
        <v>925000</v>
      </c>
    </row>
    <row r="64" spans="1:27" ht="15" thickBot="1" x14ac:dyDescent="0.35">
      <c r="A64" s="1" t="s">
        <v>0</v>
      </c>
      <c r="F64" s="1">
        <f>+F63</f>
        <v>925000</v>
      </c>
      <c r="K64" s="7" t="s">
        <v>21</v>
      </c>
      <c r="L64" s="7"/>
      <c r="M64" s="7"/>
      <c r="N64" s="7"/>
      <c r="O64" s="7"/>
      <c r="P64" s="6" t="s">
        <v>20</v>
      </c>
      <c r="Q64" s="4"/>
      <c r="R64" s="4"/>
      <c r="S64" s="4"/>
      <c r="T64" s="4"/>
    </row>
    <row r="65" spans="1:20" x14ac:dyDescent="0.3">
      <c r="A65" t="s">
        <v>19</v>
      </c>
      <c r="F65">
        <f>360*F64/360</f>
        <v>925000</v>
      </c>
      <c r="K65" s="5" t="s">
        <v>18</v>
      </c>
      <c r="L65" s="5"/>
      <c r="M65" s="5"/>
      <c r="N65" s="5"/>
      <c r="O65" s="5"/>
      <c r="P65" s="4"/>
      <c r="Q65" s="4"/>
      <c r="R65" s="4"/>
      <c r="S65" s="4"/>
      <c r="T65" s="4"/>
    </row>
    <row r="69" spans="1:20" x14ac:dyDescent="0.3">
      <c r="A69" s="1" t="s">
        <v>17</v>
      </c>
    </row>
    <row r="71" spans="1:20" x14ac:dyDescent="0.3">
      <c r="A71" s="3" t="s">
        <v>16</v>
      </c>
      <c r="B71" s="3"/>
      <c r="C71" s="3"/>
      <c r="D71" s="3"/>
      <c r="E71" s="3"/>
      <c r="F71" s="3"/>
      <c r="G71" s="3"/>
      <c r="H71" s="3"/>
    </row>
    <row r="72" spans="1:20" x14ac:dyDescent="0.3">
      <c r="A72" s="3"/>
      <c r="B72" s="3"/>
      <c r="C72" s="3"/>
      <c r="D72" s="3"/>
      <c r="E72" s="3"/>
      <c r="F72" s="3"/>
      <c r="G72" s="3"/>
      <c r="H72" s="3"/>
    </row>
    <row r="73" spans="1:20" x14ac:dyDescent="0.3">
      <c r="A73" s="3"/>
      <c r="B73" s="3"/>
      <c r="C73" s="3"/>
      <c r="D73" s="3"/>
      <c r="E73" s="3"/>
      <c r="F73" s="3"/>
      <c r="G73" s="3"/>
      <c r="H73" s="3"/>
    </row>
    <row r="75" spans="1:20" x14ac:dyDescent="0.3">
      <c r="A75" t="s">
        <v>15</v>
      </c>
      <c r="F75">
        <v>1245022</v>
      </c>
      <c r="H75" s="2"/>
    </row>
    <row r="76" spans="1:20" x14ac:dyDescent="0.3">
      <c r="A76" t="s">
        <v>14</v>
      </c>
      <c r="F76">
        <v>752330</v>
      </c>
    </row>
    <row r="77" spans="1:20" x14ac:dyDescent="0.3">
      <c r="A77" t="s">
        <v>13</v>
      </c>
      <c r="F77">
        <v>1165776</v>
      </c>
    </row>
    <row r="78" spans="1:20" x14ac:dyDescent="0.3">
      <c r="A78" t="s">
        <v>12</v>
      </c>
      <c r="F78">
        <v>690191</v>
      </c>
    </row>
    <row r="79" spans="1:20" x14ac:dyDescent="0.3">
      <c r="A79" t="s">
        <v>11</v>
      </c>
      <c r="F79">
        <v>636850</v>
      </c>
    </row>
    <row r="80" spans="1:20" x14ac:dyDescent="0.3">
      <c r="A80" t="s">
        <v>8</v>
      </c>
      <c r="F80">
        <v>833780</v>
      </c>
    </row>
    <row r="81" spans="1:8" x14ac:dyDescent="0.3">
      <c r="A81" t="s">
        <v>7</v>
      </c>
      <c r="F81">
        <v>643884</v>
      </c>
    </row>
    <row r="82" spans="1:8" x14ac:dyDescent="0.3">
      <c r="A82" t="s">
        <v>6</v>
      </c>
      <c r="F82">
        <v>797552</v>
      </c>
    </row>
    <row r="83" spans="1:8" x14ac:dyDescent="0.3">
      <c r="A83" t="s">
        <v>5</v>
      </c>
      <c r="F83">
        <v>986641</v>
      </c>
    </row>
    <row r="84" spans="1:8" x14ac:dyDescent="0.3">
      <c r="A84" t="s">
        <v>4</v>
      </c>
      <c r="F84">
        <v>944544</v>
      </c>
    </row>
    <row r="85" spans="1:8" x14ac:dyDescent="0.3">
      <c r="A85" t="s">
        <v>3</v>
      </c>
      <c r="F85">
        <v>1080641</v>
      </c>
    </row>
    <row r="86" spans="1:8" x14ac:dyDescent="0.3">
      <c r="A86" t="s">
        <v>2</v>
      </c>
      <c r="F86">
        <v>1162584</v>
      </c>
    </row>
    <row r="88" spans="1:8" x14ac:dyDescent="0.3">
      <c r="A88" t="s">
        <v>1</v>
      </c>
      <c r="F88">
        <f>SUM(F75:F86)/12</f>
        <v>911649.58333333337</v>
      </c>
    </row>
    <row r="89" spans="1:8" x14ac:dyDescent="0.3">
      <c r="A89" s="1" t="s">
        <v>0</v>
      </c>
      <c r="F89" s="1">
        <f>+F88</f>
        <v>911649.58333333337</v>
      </c>
    </row>
    <row r="93" spans="1:8" x14ac:dyDescent="0.3">
      <c r="A93" s="1" t="s">
        <v>10</v>
      </c>
    </row>
    <row r="95" spans="1:8" x14ac:dyDescent="0.3">
      <c r="A95" s="3" t="s">
        <v>9</v>
      </c>
      <c r="B95" s="3"/>
      <c r="C95" s="3"/>
      <c r="D95" s="3"/>
      <c r="E95" s="3"/>
      <c r="F95" s="3"/>
      <c r="G95" s="3"/>
      <c r="H95" s="3"/>
    </row>
    <row r="96" spans="1:8" x14ac:dyDescent="0.3">
      <c r="A96" s="3"/>
      <c r="B96" s="3"/>
      <c r="C96" s="3"/>
      <c r="D96" s="3"/>
      <c r="E96" s="3"/>
      <c r="F96" s="3"/>
      <c r="G96" s="3"/>
      <c r="H96" s="3"/>
    </row>
    <row r="97" spans="1:8" x14ac:dyDescent="0.3">
      <c r="A97" s="3"/>
      <c r="B97" s="3"/>
      <c r="C97" s="3"/>
      <c r="D97" s="3"/>
      <c r="E97" s="3"/>
      <c r="F97" s="3"/>
      <c r="G97" s="3"/>
      <c r="H97" s="3"/>
    </row>
    <row r="99" spans="1:8" x14ac:dyDescent="0.3">
      <c r="A99" t="s">
        <v>8</v>
      </c>
      <c r="F99">
        <v>833780</v>
      </c>
      <c r="H99" s="2"/>
    </row>
    <row r="100" spans="1:8" x14ac:dyDescent="0.3">
      <c r="A100" t="s">
        <v>7</v>
      </c>
      <c r="F100">
        <v>643884</v>
      </c>
    </row>
    <row r="101" spans="1:8" x14ac:dyDescent="0.3">
      <c r="A101" t="s">
        <v>6</v>
      </c>
      <c r="F101">
        <v>797552</v>
      </c>
    </row>
    <row r="102" spans="1:8" x14ac:dyDescent="0.3">
      <c r="A102" t="s">
        <v>5</v>
      </c>
      <c r="F102">
        <v>986641</v>
      </c>
    </row>
    <row r="103" spans="1:8" x14ac:dyDescent="0.3">
      <c r="A103" t="s">
        <v>4</v>
      </c>
      <c r="F103">
        <v>944544</v>
      </c>
    </row>
    <row r="104" spans="1:8" x14ac:dyDescent="0.3">
      <c r="A104" t="s">
        <v>3</v>
      </c>
      <c r="F104">
        <v>1080641</v>
      </c>
    </row>
    <row r="105" spans="1:8" x14ac:dyDescent="0.3">
      <c r="A105" t="s">
        <v>2</v>
      </c>
      <c r="F105">
        <v>1162584</v>
      </c>
    </row>
    <row r="107" spans="1:8" x14ac:dyDescent="0.3">
      <c r="A107" t="s">
        <v>1</v>
      </c>
      <c r="F107">
        <f>SUM(F99:F105)/7</f>
        <v>921375.14285714284</v>
      </c>
    </row>
    <row r="108" spans="1:8" x14ac:dyDescent="0.3">
      <c r="A108" s="1" t="s">
        <v>0</v>
      </c>
      <c r="F108" s="1">
        <f>+F107</f>
        <v>921375.14285714284</v>
      </c>
    </row>
  </sheetData>
  <mergeCells count="19">
    <mergeCell ref="A95:H97"/>
    <mergeCell ref="P64:T65"/>
    <mergeCell ref="K65:O65"/>
    <mergeCell ref="K64:O64"/>
    <mergeCell ref="K54:AA55"/>
    <mergeCell ref="K56:AA57"/>
    <mergeCell ref="A46:H48"/>
    <mergeCell ref="A71:H73"/>
    <mergeCell ref="K16:Z17"/>
    <mergeCell ref="J19:Z20"/>
    <mergeCell ref="J23:Z24"/>
    <mergeCell ref="K35:AA36"/>
    <mergeCell ref="J48:Z49"/>
    <mergeCell ref="J1:Z3"/>
    <mergeCell ref="J6:Z6"/>
    <mergeCell ref="J7:Z7"/>
    <mergeCell ref="J9:Z10"/>
    <mergeCell ref="J11:Z13"/>
    <mergeCell ref="A22:H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Cesantias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ConTabilizalo</cp:lastModifiedBy>
  <dcterms:created xsi:type="dcterms:W3CDTF">2015-04-27T19:20:04Z</dcterms:created>
  <dcterms:modified xsi:type="dcterms:W3CDTF">2015-04-27T19:20:22Z</dcterms:modified>
</cp:coreProperties>
</file>